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5.09 Summary" sheetId="1" r:id="rId4"/>
    <sheet state="visible" name="25.09 Planned" sheetId="2" r:id="rId5"/>
    <sheet state="visible" name="25.09 Released" sheetId="3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1">
      <text>
        <t xml:space="preserve">Aug 21 (Thu): Ninoy Aquino Day
Aug 25 (Mon): National Heroes Day</t>
      </text>
    </comment>
    <comment authorId="0" ref="B5">
      <text>
        <t xml:space="preserve">Number of issues committed by the main assignee this sprint</t>
      </text>
    </comment>
    <comment authorId="0" ref="C5">
      <text>
        <t xml:space="preserve">Story points committed by the main assignee this sprint 
🔵 Blue = &lt;50% of expected story points
🟡 Yellow = 51% - 79% of expected story points
🟢 Green = ~80% of expected story points
🔴 Red = &gt;50% of expected story points
</t>
      </text>
    </comment>
    <comment authorId="0" ref="D5">
      <text>
        <t xml:space="preserve">Tells you on average how many story points are assigned to each issue.</t>
      </text>
    </comment>
    <comment authorId="0" ref="E5">
      <text>
        <t xml:space="preserve">Expected story points to be committed by the main assignee this sprint
Formula: =ROUNDDOWN(((TotalDevHours - PlannedLeaveHours) * %Commitment) * (TargetStoryPoints / (EstDevHours)), 0)</t>
      </text>
    </comment>
    <comment authorId="0" ref="F5">
      <text>
        <t xml:space="preserve">Number of issues to peer test or verify (as peer tester or verification tester)</t>
      </text>
    </comment>
    <comment authorId="0" ref="G5">
      <text>
        <t xml:space="preserve">Checked if the main assignee has committed at least 80% of the expected story points this sprint</t>
      </text>
    </comment>
    <comment authorId="0" ref="Q5">
      <text>
        <t xml:space="preserve">Planned leaves within the DEV start and DEV end
Note: Must be entered before the sprint starts (e.g. 1 = 8 hrs of leave)</t>
      </text>
    </comment>
    <comment authorId="0" ref="R5">
      <text>
        <t xml:space="preserve">Unplanned leaves within the DEV start and DEV end dates</t>
      </text>
    </comment>
    <comment authorId="0" ref="D13">
      <text>
        <t xml:space="preserve">Tells you on average how many story points are assigned to each issue.</t>
      </text>
    </comment>
  </commentList>
</comments>
</file>

<file path=xl/sharedStrings.xml><?xml version="1.0" encoding="utf-8"?>
<sst xmlns="http://schemas.openxmlformats.org/spreadsheetml/2006/main" count="1347" uniqueCount="176">
  <si>
    <t>ID</t>
  </si>
  <si>
    <t>Framework</t>
  </si>
  <si>
    <t>Target SP</t>
  </si>
  <si>
    <t>Est Dev days</t>
  </si>
  <si>
    <t>Non-Dev Days</t>
  </si>
  <si>
    <t>Total DEV days</t>
  </si>
  <si>
    <t>Dev start date</t>
  </si>
  <si>
    <t>Dev end date</t>
  </si>
  <si>
    <t>% Completed</t>
  </si>
  <si>
    <t>KANBAN</t>
  </si>
  <si>
    <t>PLANNED</t>
  </si>
  <si>
    <t>Issues</t>
  </si>
  <si>
    <t>Story Points</t>
  </si>
  <si>
    <t>I/S Ratio</t>
  </si>
  <si>
    <t xml:space="preserve">Expected SP </t>
  </si>
  <si>
    <t>To Test</t>
  </si>
  <si>
    <t>Committed</t>
  </si>
  <si>
    <t>Main Assignee</t>
  </si>
  <si>
    <t>Contract</t>
  </si>
  <si>
    <t>+Adjustment</t>
  </si>
  <si>
    <t>=Commitment</t>
  </si>
  <si>
    <t>Planned</t>
  </si>
  <si>
    <t>Unplanned</t>
  </si>
  <si>
    <t>Notes</t>
  </si>
  <si>
    <t>Angelo Ramirez</t>
  </si>
  <si>
    <t>Jose Luis Bautista</t>
  </si>
  <si>
    <t>Juan Miguel Santos</t>
  </si>
  <si>
    <t>Maria Cristina Dela Cruz</t>
  </si>
  <si>
    <t>Patricia Anne Mendoza</t>
  </si>
  <si>
    <t>TOTAL</t>
  </si>
  <si>
    <t>Leaves</t>
  </si>
  <si>
    <t>Created Date Time</t>
  </si>
  <si>
    <t>Start Date Time</t>
  </si>
  <si>
    <t>End Date Time</t>
  </si>
  <si>
    <t>Hours</t>
  </si>
  <si>
    <t>Issue</t>
  </si>
  <si>
    <t>Leave Type</t>
  </si>
  <si>
    <t>RELEASED</t>
  </si>
  <si>
    <t>Done %</t>
  </si>
  <si>
    <t xml:space="preserve">Tested </t>
  </si>
  <si>
    <t>Completed</t>
  </si>
  <si>
    <t>AT-234</t>
  </si>
  <si>
    <t>Vacation Leave</t>
  </si>
  <si>
    <t>Issue Type</t>
  </si>
  <si>
    <t>Key</t>
  </si>
  <si>
    <t>Summary</t>
  </si>
  <si>
    <t>Status</t>
  </si>
  <si>
    <t>Assignee</t>
  </si>
  <si>
    <t>Capability</t>
  </si>
  <si>
    <t>Priority</t>
  </si>
  <si>
    <t>Due Date</t>
  </si>
  <si>
    <t>Fix Version</t>
  </si>
  <si>
    <t>Sprint</t>
  </si>
  <si>
    <t>Peer Tester</t>
  </si>
  <si>
    <t>Verification Tester</t>
  </si>
  <si>
    <t>Testing Engineer</t>
  </si>
  <si>
    <t>Checklist Progress</t>
  </si>
  <si>
    <t>Checklist Progress %</t>
  </si>
  <si>
    <t>Epic Link</t>
  </si>
  <si>
    <t>Labels</t>
  </si>
  <si>
    <t>Resolution</t>
  </si>
  <si>
    <t>Resolved</t>
  </si>
  <si>
    <t>Reporter</t>
  </si>
  <si>
    <t>Updated</t>
  </si>
  <si>
    <t>Creator</t>
  </si>
  <si>
    <t>Created</t>
  </si>
  <si>
    <t>Removed?</t>
  </si>
  <si>
    <t>Task</t>
  </si>
  <si>
    <t>PROJ-1</t>
  </si>
  <si>
    <t>Sample issue summary 1</t>
  </si>
  <si>
    <t>In Progress</t>
  </si>
  <si>
    <t>Backend</t>
  </si>
  <si>
    <t>High</t>
  </si>
  <si>
    <t>v1.4.0</t>
  </si>
  <si>
    <t>Sprint 15</t>
  </si>
  <si>
    <t>EPIC-5</t>
  </si>
  <si>
    <t>testing</t>
  </si>
  <si>
    <t>Fixed</t>
  </si>
  <si>
    <t>Story</t>
  </si>
  <si>
    <t>PROJ-2</t>
  </si>
  <si>
    <t>Sample issue summary 2</t>
  </si>
  <si>
    <t>To Do</t>
  </si>
  <si>
    <t>API</t>
  </si>
  <si>
    <t>Medium</t>
  </si>
  <si>
    <t>ui</t>
  </si>
  <si>
    <t>Bug</t>
  </si>
  <si>
    <t>PROJ-3</t>
  </si>
  <si>
    <t>Sample issue summary 3</t>
  </si>
  <si>
    <t>EPIC-2</t>
  </si>
  <si>
    <t>bugfix</t>
  </si>
  <si>
    <t>Duplicate</t>
  </si>
  <si>
    <t>PROJ-4</t>
  </si>
  <si>
    <t>Sample issue summary 4</t>
  </si>
  <si>
    <t>EPIC-1</t>
  </si>
  <si>
    <t>Won't Fix</t>
  </si>
  <si>
    <t>PROJ-5</t>
  </si>
  <si>
    <t>Sample issue summary 5</t>
  </si>
  <si>
    <t>PROJ-6</t>
  </si>
  <si>
    <t>Sample issue summary 6</t>
  </si>
  <si>
    <t>PROJ-7</t>
  </si>
  <si>
    <t>Sample issue summary 7</t>
  </si>
  <si>
    <t>DevOps</t>
  </si>
  <si>
    <t>feature</t>
  </si>
  <si>
    <t>Unresolved</t>
  </si>
  <si>
    <t>PROJ-8</t>
  </si>
  <si>
    <t>Sample issue summary 8</t>
  </si>
  <si>
    <t>Done</t>
  </si>
  <si>
    <t>Frontend</t>
  </si>
  <si>
    <t>0/5</t>
  </si>
  <si>
    <t>PROJ-9</t>
  </si>
  <si>
    <t>Sample issue summary 9</t>
  </si>
  <si>
    <t>Code Review</t>
  </si>
  <si>
    <t>Low</t>
  </si>
  <si>
    <t>PROJ-10</t>
  </si>
  <si>
    <t>Sample issue summary 10</t>
  </si>
  <si>
    <t>Database</t>
  </si>
  <si>
    <t>EPIC-3</t>
  </si>
  <si>
    <t>refactor</t>
  </si>
  <si>
    <t>PROJ-11</t>
  </si>
  <si>
    <t>Sample issue summary 11</t>
  </si>
  <si>
    <t>EPIC-4</t>
  </si>
  <si>
    <t>PROJ-12</t>
  </si>
  <si>
    <t>Sample issue summary 12</t>
  </si>
  <si>
    <t>PROJ-13</t>
  </si>
  <si>
    <t>Sample issue summary 13</t>
  </si>
  <si>
    <t>PROJ-14</t>
  </si>
  <si>
    <t>Sample issue summary 14</t>
  </si>
  <si>
    <t>PROJ-15</t>
  </si>
  <si>
    <t>Sample issue summary 15</t>
  </si>
  <si>
    <t>PROJ-16</t>
  </si>
  <si>
    <t>Sample issue summary 16</t>
  </si>
  <si>
    <t>PROJ-17</t>
  </si>
  <si>
    <t>Sample issue summary 17</t>
  </si>
  <si>
    <t>PROJ-18</t>
  </si>
  <si>
    <t>Sample issue summary 18</t>
  </si>
  <si>
    <t>PROJ-19</t>
  </si>
  <si>
    <t>Sample issue summary 19</t>
  </si>
  <si>
    <t>PROJ-20</t>
  </si>
  <si>
    <t>Sample issue summary 20</t>
  </si>
  <si>
    <t>PROJ-21</t>
  </si>
  <si>
    <t>Sample issue summary 21</t>
  </si>
  <si>
    <t>PROJ-22</t>
  </si>
  <si>
    <t>Sample issue summary 22</t>
  </si>
  <si>
    <t>PROJ-23</t>
  </si>
  <si>
    <t>Sample issue summary 23</t>
  </si>
  <si>
    <t>PROJ-24</t>
  </si>
  <si>
    <t>Sample issue summary 24</t>
  </si>
  <si>
    <t>PROJ-25</t>
  </si>
  <si>
    <t>Sample issue summary 25</t>
  </si>
  <si>
    <t>PROJ-26</t>
  </si>
  <si>
    <t>Sample issue summary 26</t>
  </si>
  <si>
    <t>PROJ-27</t>
  </si>
  <si>
    <t>Sample issue summary 27</t>
  </si>
  <si>
    <t>PROJ-28</t>
  </si>
  <si>
    <t>Sample issue summary 28</t>
  </si>
  <si>
    <t>PROJ-29</t>
  </si>
  <si>
    <t>Sample issue summary 29</t>
  </si>
  <si>
    <t>PROJ-30</t>
  </si>
  <si>
    <t>Sample issue summary 30</t>
  </si>
  <si>
    <t>PROJ-31</t>
  </si>
  <si>
    <t>Sample issue summary 31</t>
  </si>
  <si>
    <t>PROJ-32</t>
  </si>
  <si>
    <t>Sample issue summary 32</t>
  </si>
  <si>
    <t>PROJ-33</t>
  </si>
  <si>
    <t>Sample issue summary 33</t>
  </si>
  <si>
    <t>PROJ-34</t>
  </si>
  <si>
    <t>Sample issue summary 34</t>
  </si>
  <si>
    <t>PROJ-35</t>
  </si>
  <si>
    <t>Sample issue summary 35</t>
  </si>
  <si>
    <t>Added?</t>
  </si>
  <si>
    <t>PROJ-36</t>
  </si>
  <si>
    <t>Newly added issue 36</t>
  </si>
  <si>
    <t>PROJ-37</t>
  </si>
  <si>
    <t>Newly added issue 37</t>
  </si>
  <si>
    <t>PROJ-38</t>
  </si>
  <si>
    <t>Newly added issue 38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</si>
</sst>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M/d/yyyy"/>
    <numFmt numFmtId="165" formatCode="0.0"/>
    <numFmt numFmtId="166" formatCode="M/d/yyyy H:mm:ss"/>
    <numFmt numFmtId="167" formatCode="m/d/yyyy"/>
    <numFmt numFmtId="168" formatCode="m/d/yyyy h:mm am/pm"/>
    <numFmt numFmtId="169" formatCode="yyyy-mm-dd"/>
    <numFmt numFmtId="170" formatCode="m/d"/>
  </numFmts>
  <fonts count="5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sz val="10.0"/>
      <color rgb="FF0C0C0C"/>
      <name val="Arial"/>
    </font>
    <font>
      <sz val="11.0"/>
      <color rgb="FF000000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3F3F3"/>
        <bgColor rgb="FFF3F3F3"/>
      </patternFill>
    </fill>
    <fill>
      <patternFill patternType="solid">
        <fgColor rgb="FFCFE2F3"/>
        <bgColor rgb="FFCFE2F3"/>
      </patternFill>
    </fill>
    <fill>
      <patternFill patternType="solid">
        <fgColor rgb="FFEFEFEF"/>
        <bgColor rgb="FFEFEFEF"/>
      </patternFill>
    </fill>
    <fill>
      <patternFill patternType="solid">
        <fgColor rgb="FFB6D7A8"/>
        <bgColor rgb="FFB6D7A8"/>
      </patternFill>
    </fill>
  </fills>
  <borders count="2">
    <border/>
    <border>
      <bottom style="thin">
        <color rgb="FFAEAEAE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0" fontId="2" numFmtId="3" xfId="0" applyAlignment="1" applyFont="1" applyNumberFormat="1">
      <alignment horizontal="center"/>
    </xf>
    <xf borderId="0" fillId="0" fontId="2" numFmtId="0" xfId="0" applyAlignment="1" applyFont="1">
      <alignment horizontal="right"/>
    </xf>
    <xf borderId="0" fillId="0" fontId="2" numFmtId="0" xfId="0" applyAlignment="1" applyFont="1">
      <alignment horizontal="center"/>
    </xf>
    <xf borderId="0" fillId="3" fontId="2" numFmtId="0" xfId="0" applyAlignment="1" applyFill="1" applyFont="1">
      <alignment horizontal="center" readingOrder="0"/>
    </xf>
    <xf borderId="0" fillId="4" fontId="2" numFmtId="0" xfId="0" applyAlignment="1" applyFill="1" applyFont="1">
      <alignment horizontal="center"/>
    </xf>
    <xf borderId="1" fillId="3" fontId="3" numFmtId="164" xfId="0" applyAlignment="1" applyBorder="1" applyFont="1" applyNumberFormat="1">
      <alignment horizontal="center" readingOrder="1"/>
    </xf>
    <xf borderId="0" fillId="4" fontId="2" numFmtId="9" xfId="0" applyAlignment="1" applyFont="1" applyNumberFormat="1">
      <alignment horizontal="center"/>
    </xf>
    <xf borderId="0" fillId="5" fontId="1" numFmtId="0" xfId="0" applyAlignment="1" applyFill="1" applyFont="1">
      <alignment horizontal="center" readingOrder="0"/>
    </xf>
    <xf borderId="0" fillId="6" fontId="1" numFmtId="0" xfId="0" applyAlignment="1" applyFill="1" applyFont="1">
      <alignment horizontal="center" readingOrder="0"/>
    </xf>
    <xf borderId="0" fillId="6" fontId="1" numFmtId="3" xfId="0" applyAlignment="1" applyFont="1" applyNumberFormat="1">
      <alignment horizontal="center" readingOrder="0"/>
    </xf>
    <xf quotePrefix="1" borderId="0" fillId="6" fontId="1" numFmtId="3" xfId="0" applyAlignment="1" applyFont="1" applyNumberFormat="1">
      <alignment horizontal="center" readingOrder="0"/>
    </xf>
    <xf borderId="0" fillId="4" fontId="2" numFmtId="0" xfId="0" applyFont="1"/>
    <xf borderId="0" fillId="4" fontId="2" numFmtId="0" xfId="0" applyAlignment="1" applyFont="1">
      <alignment horizontal="right" readingOrder="0"/>
    </xf>
    <xf borderId="0" fillId="4" fontId="2" numFmtId="165" xfId="0" applyAlignment="1" applyFont="1" applyNumberFormat="1">
      <alignment horizontal="right" readingOrder="0"/>
    </xf>
    <xf borderId="0" fillId="0" fontId="2" numFmtId="0" xfId="0" applyAlignment="1" applyFont="1">
      <alignment readingOrder="0"/>
    </xf>
    <xf borderId="0" fillId="3" fontId="2" numFmtId="9" xfId="0" applyAlignment="1" applyFont="1" applyNumberFormat="1">
      <alignment horizontal="right" readingOrder="0"/>
    </xf>
    <xf borderId="0" fillId="3" fontId="2" numFmtId="0" xfId="0" applyAlignment="1" applyFont="1">
      <alignment horizontal="right" readingOrder="0"/>
    </xf>
    <xf borderId="0" fillId="4" fontId="1" numFmtId="9" xfId="0" applyAlignment="1" applyFont="1" applyNumberFormat="1">
      <alignment horizontal="right"/>
    </xf>
    <xf borderId="0" fillId="4" fontId="2" numFmtId="2" xfId="0" applyAlignment="1" applyFont="1" applyNumberFormat="1">
      <alignment horizontal="right"/>
    </xf>
    <xf borderId="0" fillId="3" fontId="2" numFmtId="0" xfId="0" applyAlignment="1" applyFont="1">
      <alignment horizontal="right"/>
    </xf>
    <xf borderId="0" fillId="6" fontId="1" numFmtId="0" xfId="0" applyAlignment="1" applyFont="1">
      <alignment horizontal="right"/>
    </xf>
    <xf borderId="0" fillId="6" fontId="1" numFmtId="165" xfId="0" applyAlignment="1" applyFont="1" applyNumberFormat="1">
      <alignment horizontal="right"/>
    </xf>
    <xf borderId="0" fillId="6" fontId="2" numFmtId="0" xfId="0" applyFont="1"/>
    <xf borderId="0" fillId="0" fontId="2" numFmtId="4" xfId="0" applyAlignment="1" applyFont="1" applyNumberFormat="1">
      <alignment horizontal="center"/>
    </xf>
    <xf borderId="0" fillId="6" fontId="1" numFmtId="166" xfId="0" applyAlignment="1" applyFont="1" applyNumberFormat="1">
      <alignment horizontal="center" readingOrder="0"/>
    </xf>
    <xf borderId="0" fillId="7" fontId="1" numFmtId="0" xfId="0" applyAlignment="1" applyFill="1" applyFont="1">
      <alignment horizontal="center" readingOrder="0"/>
    </xf>
    <xf borderId="0" fillId="0" fontId="2" numFmtId="167" xfId="0" applyAlignment="1" applyFont="1" applyNumberFormat="1">
      <alignment horizontal="center" readingOrder="0"/>
    </xf>
    <xf borderId="0" fillId="0" fontId="2" numFmtId="168" xfId="0" applyAlignment="1" applyFont="1" applyNumberFormat="1">
      <alignment horizontal="center" readingOrder="0"/>
    </xf>
    <xf borderId="0" fillId="0" fontId="2" numFmtId="2" xfId="0" applyAlignment="1" applyFont="1" applyNumberFormat="1">
      <alignment horizontal="right"/>
    </xf>
    <xf borderId="0" fillId="0" fontId="2" numFmtId="0" xfId="0" applyAlignment="1" applyFont="1">
      <alignment horizontal="center" readingOrder="0"/>
    </xf>
    <xf borderId="0" fillId="4" fontId="2" numFmtId="4" xfId="0" applyAlignment="1" applyFont="1" applyNumberFormat="1">
      <alignment horizontal="right" readingOrder="0"/>
    </xf>
    <xf borderId="0" fillId="4" fontId="2" numFmtId="9" xfId="0" applyAlignment="1" applyFont="1" applyNumberFormat="1">
      <alignment horizontal="right" readingOrder="0"/>
    </xf>
    <xf borderId="0" fillId="0" fontId="2" numFmtId="166" xfId="0" applyAlignment="1" applyFont="1" applyNumberFormat="1">
      <alignment horizontal="center"/>
    </xf>
    <xf borderId="0" fillId="6" fontId="1" numFmtId="4" xfId="0" applyAlignment="1" applyFont="1" applyNumberFormat="1">
      <alignment horizontal="right"/>
    </xf>
    <xf borderId="0" fillId="6" fontId="1" numFmtId="9" xfId="0" applyAlignment="1" applyFont="1" applyNumberFormat="1">
      <alignment horizontal="right"/>
    </xf>
    <xf borderId="0" fillId="6" fontId="1" numFmtId="0" xfId="0" applyAlignment="1" applyFont="1">
      <alignment horizontal="center"/>
    </xf>
    <xf borderId="0" fillId="0" fontId="2" numFmtId="0" xfId="0" applyAlignment="1" applyFont="1">
      <alignment horizontal="right" readingOrder="0"/>
    </xf>
    <xf borderId="0" fillId="6" fontId="1" numFmtId="0" xfId="0" applyAlignment="1" applyFont="1">
      <alignment readingOrder="0"/>
    </xf>
    <xf borderId="0" fillId="0" fontId="4" numFmtId="0" xfId="0" applyAlignment="1" applyFont="1">
      <alignment readingOrder="0" shrinkToFit="0" vertical="bottom" wrapText="0"/>
    </xf>
    <xf borderId="0" fillId="0" fontId="4" numFmtId="169" xfId="0" applyAlignment="1" applyFont="1" applyNumberFormat="1">
      <alignment readingOrder="0" shrinkToFit="0" vertical="bottom" wrapText="0"/>
    </xf>
    <xf borderId="0" fillId="0" fontId="4" numFmtId="0" xfId="0" applyAlignment="1" applyFont="1">
      <alignment horizontal="right" readingOrder="0" shrinkToFit="0" vertical="bottom" wrapText="0"/>
    </xf>
    <xf borderId="0" fillId="0" fontId="4" numFmtId="170" xfId="0" applyAlignment="1" applyFont="1" applyNumberFormat="1">
      <alignment readingOrder="0" shrinkToFit="0" vertical="bottom" wrapText="0"/>
    </xf>
    <xf borderId="0" fillId="0" fontId="4" numFmtId="169" xfId="0" applyAlignment="1" applyFont="1" applyNumberForma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Story Points</a:t>
            </a:r>
          </a:p>
        </c:rich>
      </c:tx>
      <c:overlay val="0"/>
    </c:title>
    <c:plotArea>
      <c:layout>
        <c:manualLayout>
          <c:xMode val="edge"/>
          <c:yMode val="edge"/>
          <c:x val="0.31081081081081074"/>
          <c:y val="0.1502229654403567"/>
          <c:w val="0.658108108108108"/>
          <c:h val="0.6661092530657748"/>
        </c:manualLayout>
      </c:layout>
      <c:barChart>
        <c:barDir val="bar"/>
        <c:ser>
          <c:idx val="0"/>
          <c:order val="0"/>
          <c:tx>
            <c:v>Completed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'25.09 Summary'!$A$6:$A$10</c:f>
            </c:strRef>
          </c:cat>
          <c:val>
            <c:numRef>
              <c:f>'25.09 Summary'!$C$14:$C$18</c:f>
              <c:numCache/>
            </c:numRef>
          </c:val>
        </c:ser>
        <c:ser>
          <c:idx val="1"/>
          <c:order val="1"/>
          <c:tx>
            <c:v>Comitted</c:v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'25.09 Summary'!$A$6:$A$10</c:f>
            </c:strRef>
          </c:cat>
          <c:val>
            <c:numRef>
              <c:f>'25.09 Summary'!$C$6:$C$10</c:f>
              <c:numCache/>
            </c:numRef>
          </c:val>
        </c:ser>
        <c:ser>
          <c:idx val="2"/>
          <c:order val="2"/>
          <c:tx>
            <c:v>Expected</c:v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'25.09 Summary'!$A$6:$A$10</c:f>
            </c:strRef>
          </c:cat>
          <c:val>
            <c:numRef>
              <c:f>'25.09 Summary'!$E$6:$E$10</c:f>
              <c:numCache/>
            </c:numRef>
          </c:val>
        </c:ser>
        <c:axId val="1124260165"/>
        <c:axId val="601263222"/>
      </c:barChart>
      <c:catAx>
        <c:axId val="1124260165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cross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01263222"/>
      </c:catAx>
      <c:valAx>
        <c:axId val="60126322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24260165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Issues</a:t>
            </a:r>
          </a:p>
        </c:rich>
      </c:tx>
      <c:overlay val="0"/>
    </c:title>
    <c:plotArea>
      <c:layout>
        <c:manualLayout>
          <c:xMode val="edge"/>
          <c:yMode val="edge"/>
          <c:x val="0.31081081081081074"/>
          <c:y val="0.1502229654403567"/>
          <c:w val="0.658108108108108"/>
          <c:h val="0.6661092530657748"/>
        </c:manualLayout>
      </c:layout>
      <c:barChart>
        <c:barDir val="bar"/>
        <c:ser>
          <c:idx val="0"/>
          <c:order val="0"/>
          <c:tx>
            <c:v>Completed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'25.09 Summary'!$A$6:$A$10</c:f>
            </c:strRef>
          </c:cat>
          <c:val>
            <c:numRef>
              <c:f>'25.09 Summary'!$B$6:$B$10</c:f>
              <c:numCache/>
            </c:numRef>
          </c:val>
        </c:ser>
        <c:ser>
          <c:idx val="1"/>
          <c:order val="1"/>
          <c:tx>
            <c:v>Comitted</c:v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'25.09 Summary'!$A$6:$A$10</c:f>
            </c:strRef>
          </c:cat>
          <c:val>
            <c:numRef>
              <c:f>'25.09 Summary'!$B$14:$B$18</c:f>
              <c:numCache/>
            </c:numRef>
          </c:val>
        </c:ser>
        <c:axId val="1733350470"/>
        <c:axId val="265345974"/>
      </c:barChart>
      <c:catAx>
        <c:axId val="1733350470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65345974"/>
      </c:catAx>
      <c:valAx>
        <c:axId val="265345974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33350470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238125</xdr:colOff>
      <xdr:row>4</xdr:row>
      <xdr:rowOff>9525</xdr:rowOff>
    </xdr:from>
    <xdr:ext cx="4486275" cy="36861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7</xdr:col>
      <xdr:colOff>238125</xdr:colOff>
      <xdr:row>23</xdr:row>
      <xdr:rowOff>66675</xdr:rowOff>
    </xdr:from>
    <xdr:ext cx="4486275" cy="284797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7.0" ySplit="2.0" topLeftCell="H3" activePane="bottomRight" state="frozen"/>
      <selection activeCell="H1" sqref="H1" pane="topRight"/>
      <selection activeCell="A3" sqref="A3" pane="bottomLeft"/>
      <selection activeCell="H3" sqref="H3" pane="bottomRight"/>
    </sheetView>
  </sheetViews>
  <sheetFormatPr customHeight="1" defaultColWidth="12.63" defaultRowHeight="15.75"/>
  <cols>
    <col customWidth="1" min="1" max="1" width="20.38"/>
    <col customWidth="1" min="2" max="2" width="12.25"/>
    <col customWidth="1" min="3" max="3" width="18.88"/>
    <col customWidth="1" min="4" max="5" width="12.0"/>
    <col customWidth="1" min="6" max="6" width="11.88"/>
    <col customWidth="1" min="7" max="7" width="14.0"/>
    <col customWidth="1" min="8" max="8" width="12.75"/>
    <col customWidth="1" min="13" max="13" width="20.25"/>
    <col customWidth="1" min="14" max="14" width="15.88"/>
    <col customWidth="1" min="15" max="15" width="14.88"/>
    <col customWidth="1" min="16" max="16" width="15.25"/>
    <col customWidth="1" min="18" max="18" width="14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N1" s="2"/>
      <c r="O1" s="2"/>
      <c r="P1" s="2"/>
      <c r="Q1" s="3"/>
      <c r="R1" s="4"/>
    </row>
    <row r="2">
      <c r="A2" s="5">
        <v>25.09</v>
      </c>
      <c r="B2" s="5" t="s">
        <v>9</v>
      </c>
      <c r="C2" s="5">
        <v>25.0</v>
      </c>
      <c r="D2" s="6">
        <f>ROUNDDOWN(NETWORKDAYS($G$2, $H$2), 2)</f>
        <v>12</v>
      </c>
      <c r="E2" s="5">
        <v>1.0</v>
      </c>
      <c r="F2" s="6">
        <f>D2-E2</f>
        <v>11</v>
      </c>
      <c r="G2" s="7">
        <v>45911.0</v>
      </c>
      <c r="H2" s="7">
        <v>45926.0</v>
      </c>
      <c r="I2" s="8">
        <f>E19</f>
        <v>0.9254545455</v>
      </c>
      <c r="K2" s="4"/>
      <c r="L2" s="4"/>
      <c r="M2" s="4"/>
      <c r="N2" s="2"/>
      <c r="O2" s="2"/>
      <c r="P2" s="2"/>
      <c r="Q2" s="3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>
      <c r="N3" s="2"/>
      <c r="O3" s="2"/>
      <c r="P3" s="2"/>
      <c r="Q3" s="3"/>
      <c r="R3" s="4"/>
    </row>
    <row r="4">
      <c r="N4" s="2"/>
      <c r="O4" s="2"/>
      <c r="P4" s="2"/>
      <c r="Q4" s="3"/>
      <c r="R4" s="4"/>
    </row>
    <row r="5">
      <c r="A5" s="9" t="s">
        <v>10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9" t="s">
        <v>16</v>
      </c>
      <c r="M5" s="10" t="s">
        <v>17</v>
      </c>
      <c r="N5" s="11" t="s">
        <v>18</v>
      </c>
      <c r="O5" s="12" t="s">
        <v>19</v>
      </c>
      <c r="P5" s="12" t="s">
        <v>20</v>
      </c>
      <c r="Q5" s="10" t="s">
        <v>21</v>
      </c>
      <c r="R5" s="10" t="s">
        <v>22</v>
      </c>
      <c r="S5" s="10" t="s">
        <v>23</v>
      </c>
    </row>
    <row r="6">
      <c r="A6" s="13" t="str">
        <f t="array" ref="A6:A10">SORT(UNIQUE(M6:M10))</f>
        <v>Angelo Ramirez</v>
      </c>
      <c r="B6" s="14">
        <f t="shared" ref="B6:B10" si="1">COUNTIF(INDIRECT("'" &amp; $A$2 &amp; " Planned'!I:I"), A6) </f>
        <v>7</v>
      </c>
      <c r="C6" s="14">
        <f t="shared" ref="C6:C10" si="2">SUMIFS(INDIRECT("'"&amp; $A$2 &amp;" Planned'!J:J"), INDIRECT("'"&amp; $A$2 &amp;" Planned'!I:I"), $A6)</f>
        <v>25</v>
      </c>
      <c r="D6" s="15">
        <f t="shared" ref="D6:D10" si="3">C6/B6</f>
        <v>3.571428571</v>
      </c>
      <c r="E6" s="14">
        <f>ROUNDDOWN((($F$2*8-(Q6))*P6) * ($C$2 / ($D$2 * 8)),0)</f>
        <v>20</v>
      </c>
      <c r="F6" s="14">
        <f t="shared" ref="F6:F10" si="4">SUM(COUNTIF(INDIRECT("'"&amp; $A$2 &amp;" Planned'!M:M"), A6), COUNTIF(INDIRECT("'"&amp; $A$2 &amp;" Planned'!N:N"), A6), COUNTIF(INDIRECT("'"&amp; $A$2 &amp;" Planned'!O:O"), A6))</f>
        <v>8</v>
      </c>
      <c r="G6" s="13" t="b">
        <f t="shared" ref="G6:G11" si="5">AND($C6&gt;=ROUNDUP($E6*0.8, 2), $C6&gt;0)</f>
        <v>1</v>
      </c>
      <c r="M6" s="16" t="s">
        <v>24</v>
      </c>
      <c r="N6" s="17">
        <v>1.0</v>
      </c>
      <c r="O6" s="18">
        <v>0.0</v>
      </c>
      <c r="P6" s="19">
        <f t="shared" ref="P6:P10" si="6">N6+O6</f>
        <v>1</v>
      </c>
      <c r="Q6" s="20">
        <f>SUMIFS(Q$13:Q1002, M$13:M1002, M6, N$13:N1002, "&lt;" &amp; $G$2)</f>
        <v>8</v>
      </c>
      <c r="R6" s="20">
        <f>SUMIFS(Q$13:Q1002, M$13:M1002, M6, N$13:N1002, "&gt;=" &amp; $G$2)</f>
        <v>0</v>
      </c>
      <c r="S6" s="21"/>
    </row>
    <row r="7">
      <c r="A7" s="13" t="s">
        <v>25</v>
      </c>
      <c r="B7" s="14">
        <f t="shared" si="1"/>
        <v>6</v>
      </c>
      <c r="C7" s="14">
        <f t="shared" si="2"/>
        <v>16</v>
      </c>
      <c r="D7" s="15">
        <f t="shared" si="3"/>
        <v>2.666666667</v>
      </c>
      <c r="E7" s="14">
        <f t="shared" ref="E7:E10" si="7">ROUNDDOWN((($F$2*8-(Q7*8))*P7) * ($C$2 / ($D$2 * 8)),0)</f>
        <v>22</v>
      </c>
      <c r="F7" s="14">
        <f t="shared" si="4"/>
        <v>23</v>
      </c>
      <c r="G7" s="13" t="b">
        <f t="shared" si="5"/>
        <v>0</v>
      </c>
      <c r="M7" s="16" t="s">
        <v>25</v>
      </c>
      <c r="N7" s="17">
        <v>1.0</v>
      </c>
      <c r="O7" s="18">
        <v>0.0</v>
      </c>
      <c r="P7" s="19">
        <f t="shared" si="6"/>
        <v>1</v>
      </c>
      <c r="Q7" s="20">
        <f t="shared" ref="Q7:Q10" si="8">SUMIFS(Q$13:Q1002, M$13:M1002, M7, N$13:N1002, "&lt;" &amp; $G$2)/8</f>
        <v>0</v>
      </c>
      <c r="R7" s="20"/>
      <c r="S7" s="21"/>
    </row>
    <row r="8">
      <c r="A8" s="13" t="s">
        <v>26</v>
      </c>
      <c r="B8" s="14">
        <f t="shared" si="1"/>
        <v>7</v>
      </c>
      <c r="C8" s="14">
        <f t="shared" si="2"/>
        <v>24</v>
      </c>
      <c r="D8" s="15">
        <f t="shared" si="3"/>
        <v>3.428571429</v>
      </c>
      <c r="E8" s="14">
        <f t="shared" si="7"/>
        <v>22</v>
      </c>
      <c r="F8" s="14">
        <f t="shared" si="4"/>
        <v>24</v>
      </c>
      <c r="G8" s="13" t="b">
        <f t="shared" si="5"/>
        <v>1</v>
      </c>
      <c r="M8" s="16" t="s">
        <v>26</v>
      </c>
      <c r="N8" s="17">
        <v>1.0</v>
      </c>
      <c r="O8" s="18">
        <v>0.0</v>
      </c>
      <c r="P8" s="19">
        <f t="shared" si="6"/>
        <v>1</v>
      </c>
      <c r="Q8" s="20">
        <f t="shared" si="8"/>
        <v>0</v>
      </c>
      <c r="R8" s="20"/>
      <c r="S8" s="21"/>
    </row>
    <row r="9">
      <c r="A9" s="13" t="s">
        <v>27</v>
      </c>
      <c r="B9" s="14">
        <f t="shared" si="1"/>
        <v>8</v>
      </c>
      <c r="C9" s="14">
        <f t="shared" si="2"/>
        <v>26</v>
      </c>
      <c r="D9" s="15">
        <f t="shared" si="3"/>
        <v>3.25</v>
      </c>
      <c r="E9" s="14">
        <f t="shared" si="7"/>
        <v>22</v>
      </c>
      <c r="F9" s="14">
        <f t="shared" si="4"/>
        <v>33</v>
      </c>
      <c r="G9" s="13" t="b">
        <f t="shared" si="5"/>
        <v>1</v>
      </c>
      <c r="M9" s="16" t="s">
        <v>27</v>
      </c>
      <c r="N9" s="17">
        <v>1.0</v>
      </c>
      <c r="O9" s="18">
        <v>0.0</v>
      </c>
      <c r="P9" s="19">
        <f t="shared" si="6"/>
        <v>1</v>
      </c>
      <c r="Q9" s="20">
        <f t="shared" si="8"/>
        <v>0</v>
      </c>
      <c r="R9" s="20"/>
      <c r="S9" s="21"/>
    </row>
    <row r="10">
      <c r="A10" s="13" t="s">
        <v>28</v>
      </c>
      <c r="B10" s="14">
        <f t="shared" si="1"/>
        <v>7</v>
      </c>
      <c r="C10" s="14">
        <f t="shared" si="2"/>
        <v>22</v>
      </c>
      <c r="D10" s="15">
        <f t="shared" si="3"/>
        <v>3.142857143</v>
      </c>
      <c r="E10" s="14">
        <f t="shared" si="7"/>
        <v>22</v>
      </c>
      <c r="F10" s="14">
        <f t="shared" si="4"/>
        <v>17</v>
      </c>
      <c r="G10" s="13" t="b">
        <f t="shared" si="5"/>
        <v>1</v>
      </c>
      <c r="M10" s="16" t="s">
        <v>28</v>
      </c>
      <c r="N10" s="17">
        <v>1.0</v>
      </c>
      <c r="O10" s="18">
        <v>0.0</v>
      </c>
      <c r="P10" s="19">
        <f t="shared" si="6"/>
        <v>1</v>
      </c>
      <c r="Q10" s="20">
        <f t="shared" si="8"/>
        <v>0</v>
      </c>
      <c r="R10" s="20"/>
      <c r="S10" s="21"/>
    </row>
    <row r="11">
      <c r="A11" s="10" t="s">
        <v>29</v>
      </c>
      <c r="B11" s="22">
        <f t="shared" ref="B11:C11" si="9">SUM(B6:B10)</f>
        <v>35</v>
      </c>
      <c r="C11" s="22">
        <f t="shared" si="9"/>
        <v>113</v>
      </c>
      <c r="D11" s="23">
        <f>AVERAGE(D6:D10)</f>
        <v>3.211904762</v>
      </c>
      <c r="E11" s="22">
        <f t="shared" ref="E11:F11" si="10">SUM(E6:E10)</f>
        <v>108</v>
      </c>
      <c r="F11" s="22">
        <f t="shared" si="10"/>
        <v>105</v>
      </c>
      <c r="G11" s="24" t="b">
        <f t="shared" si="5"/>
        <v>1</v>
      </c>
      <c r="N11" s="25"/>
      <c r="O11" s="25"/>
      <c r="P11" s="25"/>
      <c r="Q11" s="3"/>
      <c r="R11" s="4"/>
    </row>
    <row r="12">
      <c r="M12" s="10" t="s">
        <v>30</v>
      </c>
      <c r="N12" s="10" t="s">
        <v>31</v>
      </c>
      <c r="O12" s="26" t="s">
        <v>32</v>
      </c>
      <c r="P12" s="26" t="s">
        <v>33</v>
      </c>
      <c r="Q12" s="10" t="s">
        <v>34</v>
      </c>
      <c r="R12" s="10" t="s">
        <v>35</v>
      </c>
      <c r="S12" s="10" t="s">
        <v>36</v>
      </c>
    </row>
    <row r="13">
      <c r="A13" s="27" t="s">
        <v>37</v>
      </c>
      <c r="B13" s="27" t="s">
        <v>11</v>
      </c>
      <c r="C13" s="27" t="s">
        <v>12</v>
      </c>
      <c r="D13" s="27" t="s">
        <v>13</v>
      </c>
      <c r="E13" s="27" t="s">
        <v>38</v>
      </c>
      <c r="F13" s="27" t="s">
        <v>39</v>
      </c>
      <c r="G13" s="27" t="s">
        <v>40</v>
      </c>
      <c r="M13" s="16" t="s">
        <v>24</v>
      </c>
      <c r="N13" s="28">
        <v>45910.0</v>
      </c>
      <c r="O13" s="29">
        <v>45911.333333333336</v>
      </c>
      <c r="P13" s="29">
        <v>45911.708333333336</v>
      </c>
      <c r="Q13" s="30">
        <f>IF(OR(ISBLANK(O13), ISBLANK(P13)), "",
   IF(INT(O13)=INT(P13),
      MAX(0,
         MIN(P13, DATE(YEAR(O13), MONTH(O13), DAY(O13)) + TIME(17,0,0)) -
         MAX(O13, DATE(YEAR(O13), MONTH(O13), DAY(O13)) + TIME(8,0,0)) -
         MAX(0, MIN(P13, DATE(YEAR(O13), MONTH(O13), DAY(O13)) + TIME(13,0,0)) -
              MAX(O13, DATE(YEAR(O13), MONTH(O13), DAY(O13)) + TIME(12,0,0)))
      ) * 24,
      (MAX(0,
         (DATE(YEAR(O13), MONTH(O13), DAY(O13)) + TIME(17,0,0)) -
         MAX(O13, DATE(YEAR(O13), MONTH(O13), DAY(O13)) + TIME(8,0,0)) -
         MAX(0, (MIN(DATE(YEAR(O13), MONTH(O13), DAY(O13)) + TIME(13,0,0), P13) -
              MAX(O13, DATE(YEAR(O13), MONTH(O13), DAY(O13)) + TIME(12,0,0))))
      ) * 24)
      +
      (MAX(0, NETWORKDAYS(O13+1, P13-1)) * 8)
      +
      (MAX(0,
         MIN(P13, DATE(YEAR(P13), MONTH(P13), DAY(P13)) + TIME(17,0,0)) -
         (DATE(YEAR(P13), MONTH(P13), DAY(P13)) + TIME(8,0,0)) -
         MAX(0, (MIN(P13, DATE(YEAR(P13), MONTH(P13), DAY(P13)) + TIME(13,0,0)) -
              (DATE(YEAR(P13), MONTH(P13), DAY(P13)) + TIME(12,0,0))))
      ) * 24)
   )
)
</f>
        <v>8</v>
      </c>
      <c r="R13" s="31" t="s">
        <v>41</v>
      </c>
      <c r="S13" s="16" t="s">
        <v>42</v>
      </c>
    </row>
    <row r="14">
      <c r="A14" s="13" t="str">
        <f t="array" ref="A14:A18">SORT(UNIQUE(M6:M10))</f>
        <v>Angelo Ramirez</v>
      </c>
      <c r="B14" s="14">
        <f t="shared" ref="B14:B18" si="11">COUNTIF(INDIRECT("'" &amp; $A$2 &amp; " Released'!I:I"), A14) </f>
        <v>7</v>
      </c>
      <c r="C14" s="14">
        <f t="shared" ref="C14:C18" si="12">SUMIFS(INDIRECT("'"&amp; $A$2 &amp;" Released'!J:J"), INDIRECT("'"&amp; $A$2 &amp;" Released'!I:I"), $A6)</f>
        <v>18</v>
      </c>
      <c r="D14" s="32">
        <f t="shared" ref="D14:D18" si="13">C14/B14</f>
        <v>2.571428571</v>
      </c>
      <c r="E14" s="33">
        <f t="shared" ref="E14:E18" si="14">$C14/(IF(OR($B$2="kanban", $B$2="KANBAN", $B$2="Kanban"), ROUNDDOWN((($F$2-$R6)/$F$2)*(MIN($E6, $C$2)), 0), IF(OR(ISBLANK($R6), $R6=0, $C6=0), IF($C6&gt;0, $C6, 1), ROUNDDOWN((($F$2-$R6)/$F$2)*(MIN($C6, $C$2)), 0))))</f>
        <v>0.9</v>
      </c>
      <c r="F14" s="14">
        <f t="shared" ref="F14:F18" si="15">SUM(COUNTIF(INDIRECT("'"&amp; $A$2 &amp;" Released'!M:M"), A6), COUNTIF(INDIRECT("'"&amp; $A$2 &amp;" Released'!N:N"), A6), COUNTIF(INDIRECT("'"&amp; $A$2 &amp;" Released'!O:O"), A6))</f>
        <v>10</v>
      </c>
      <c r="G14" s="13" t="b">
        <f t="shared" ref="G14:G19" si="16">E14&gt;0.8</f>
        <v>1</v>
      </c>
      <c r="N14" s="28"/>
      <c r="O14" s="29"/>
      <c r="P14" s="29"/>
      <c r="Q14" s="30"/>
      <c r="R14" s="4"/>
    </row>
    <row r="15">
      <c r="A15" s="13" t="s">
        <v>25</v>
      </c>
      <c r="B15" s="14">
        <f t="shared" si="11"/>
        <v>8</v>
      </c>
      <c r="C15" s="14">
        <f t="shared" si="12"/>
        <v>26</v>
      </c>
      <c r="D15" s="32">
        <f t="shared" si="13"/>
        <v>3.25</v>
      </c>
      <c r="E15" s="33">
        <f t="shared" si="14"/>
        <v>1.181818182</v>
      </c>
      <c r="F15" s="14">
        <f t="shared" si="15"/>
        <v>20</v>
      </c>
      <c r="G15" s="13" t="b">
        <f t="shared" si="16"/>
        <v>1</v>
      </c>
      <c r="N15" s="28"/>
      <c r="O15" s="28"/>
      <c r="P15" s="28"/>
      <c r="Q15" s="30" t="str">
        <f t="shared" ref="Q15:Q28" si="17">IF(OR(ISBLANK(O15), ISBLANK(P15)), "",
   MAX(0,
      MIN(P15, DATE(YEAR(O15), MONTH(O15), DAY(O15)) + TIME(17,0,0)) -
      MAX(O15, DATE(YEAR(O15), MONTH(O15), DAY(O15)) + TIME(8,0,0)) -
      MAX(0, MIN(P15, DATE(YEAR(O15), MONTH(O15), DAY(O15)) + TIME(13,0,0)) -
           MAX(O15, DATE(YEAR(O15), MONTH(O15), DAY(O15)) + TIME(12,0,0)))
   ) * 24
)</f>
        <v/>
      </c>
      <c r="R15" s="4"/>
    </row>
    <row r="16">
      <c r="A16" s="13" t="s">
        <v>26</v>
      </c>
      <c r="B16" s="14">
        <f t="shared" si="11"/>
        <v>5</v>
      </c>
      <c r="C16" s="14">
        <f t="shared" si="12"/>
        <v>15</v>
      </c>
      <c r="D16" s="32">
        <f t="shared" si="13"/>
        <v>3</v>
      </c>
      <c r="E16" s="33">
        <f t="shared" si="14"/>
        <v>0.6818181818</v>
      </c>
      <c r="F16" s="14">
        <f t="shared" si="15"/>
        <v>27</v>
      </c>
      <c r="G16" s="13" t="b">
        <f t="shared" si="16"/>
        <v>0</v>
      </c>
      <c r="N16" s="34"/>
      <c r="O16" s="34"/>
      <c r="P16" s="34"/>
      <c r="Q16" s="30" t="str">
        <f t="shared" si="17"/>
        <v/>
      </c>
      <c r="R16" s="4"/>
    </row>
    <row r="17">
      <c r="A17" s="13" t="s">
        <v>27</v>
      </c>
      <c r="B17" s="14">
        <f t="shared" si="11"/>
        <v>9</v>
      </c>
      <c r="C17" s="14">
        <f t="shared" si="12"/>
        <v>27</v>
      </c>
      <c r="D17" s="32">
        <f t="shared" si="13"/>
        <v>3</v>
      </c>
      <c r="E17" s="33">
        <f t="shared" si="14"/>
        <v>1.227272727</v>
      </c>
      <c r="F17" s="14">
        <f t="shared" si="15"/>
        <v>24</v>
      </c>
      <c r="G17" s="13" t="b">
        <f t="shared" si="16"/>
        <v>1</v>
      </c>
      <c r="N17" s="34"/>
      <c r="O17" s="34"/>
      <c r="P17" s="34"/>
      <c r="Q17" s="30" t="str">
        <f t="shared" si="17"/>
        <v/>
      </c>
      <c r="R17" s="4"/>
    </row>
    <row r="18">
      <c r="A18" s="13" t="s">
        <v>28</v>
      </c>
      <c r="B18" s="14">
        <f t="shared" si="11"/>
        <v>4</v>
      </c>
      <c r="C18" s="14">
        <f t="shared" si="12"/>
        <v>14</v>
      </c>
      <c r="D18" s="32">
        <f t="shared" si="13"/>
        <v>3.5</v>
      </c>
      <c r="E18" s="33">
        <f t="shared" si="14"/>
        <v>0.6363636364</v>
      </c>
      <c r="F18" s="14">
        <f t="shared" si="15"/>
        <v>18</v>
      </c>
      <c r="G18" s="13" t="b">
        <f t="shared" si="16"/>
        <v>0</v>
      </c>
      <c r="N18" s="34"/>
      <c r="O18" s="34"/>
      <c r="P18" s="34"/>
      <c r="Q18" s="30" t="str">
        <f t="shared" si="17"/>
        <v/>
      </c>
      <c r="R18" s="4"/>
    </row>
    <row r="19">
      <c r="A19" s="10" t="s">
        <v>29</v>
      </c>
      <c r="B19" s="22">
        <f t="shared" ref="B19:C19" si="18">SUM(B14:B18)</f>
        <v>33</v>
      </c>
      <c r="C19" s="22">
        <f t="shared" si="18"/>
        <v>100</v>
      </c>
      <c r="D19" s="35">
        <f t="shared" ref="D19:E19" si="19">AVERAGE(D14:D18)</f>
        <v>3.064285714</v>
      </c>
      <c r="E19" s="36">
        <f t="shared" si="19"/>
        <v>0.9254545455</v>
      </c>
      <c r="F19" s="22">
        <f>SUM(F14:F18)</f>
        <v>99</v>
      </c>
      <c r="G19" s="37" t="b">
        <f t="shared" si="16"/>
        <v>1</v>
      </c>
      <c r="N19" s="34"/>
      <c r="O19" s="34"/>
      <c r="P19" s="34"/>
      <c r="Q19" s="30" t="str">
        <f t="shared" si="17"/>
        <v/>
      </c>
      <c r="R19" s="4"/>
    </row>
    <row r="20">
      <c r="N20" s="34"/>
      <c r="O20" s="34"/>
      <c r="P20" s="34"/>
      <c r="Q20" s="30" t="str">
        <f t="shared" si="17"/>
        <v/>
      </c>
      <c r="R20" s="4"/>
    </row>
    <row r="21">
      <c r="N21" s="34"/>
      <c r="O21" s="34"/>
      <c r="P21" s="34"/>
      <c r="Q21" s="30" t="str">
        <f t="shared" si="17"/>
        <v/>
      </c>
      <c r="R21" s="4"/>
    </row>
    <row r="22">
      <c r="N22" s="34"/>
      <c r="O22" s="34"/>
      <c r="P22" s="34"/>
      <c r="Q22" s="30" t="str">
        <f t="shared" si="17"/>
        <v/>
      </c>
      <c r="R22" s="4"/>
    </row>
    <row r="23">
      <c r="N23" s="34"/>
      <c r="O23" s="34"/>
      <c r="P23" s="34"/>
      <c r="Q23" s="30" t="str">
        <f t="shared" si="17"/>
        <v/>
      </c>
      <c r="R23" s="4"/>
    </row>
    <row r="24">
      <c r="N24" s="34"/>
      <c r="O24" s="34"/>
      <c r="P24" s="34"/>
      <c r="Q24" s="30" t="str">
        <f t="shared" si="17"/>
        <v/>
      </c>
      <c r="R24" s="4"/>
    </row>
    <row r="25">
      <c r="N25" s="34"/>
      <c r="O25" s="34"/>
      <c r="P25" s="34"/>
      <c r="Q25" s="30" t="str">
        <f t="shared" si="17"/>
        <v/>
      </c>
      <c r="R25" s="4"/>
    </row>
    <row r="26">
      <c r="N26" s="34"/>
      <c r="O26" s="34"/>
      <c r="P26" s="34"/>
      <c r="Q26" s="30" t="str">
        <f t="shared" si="17"/>
        <v/>
      </c>
      <c r="R26" s="4"/>
    </row>
    <row r="27">
      <c r="N27" s="34"/>
      <c r="O27" s="34"/>
      <c r="P27" s="34"/>
      <c r="Q27" s="30" t="str">
        <f t="shared" si="17"/>
        <v/>
      </c>
      <c r="R27" s="4"/>
    </row>
    <row r="28">
      <c r="N28" s="34"/>
      <c r="O28" s="34"/>
      <c r="P28" s="34"/>
      <c r="Q28" s="30" t="str">
        <f t="shared" si="17"/>
        <v/>
      </c>
      <c r="R28" s="4"/>
    </row>
    <row r="29">
      <c r="N29" s="34"/>
      <c r="O29" s="34"/>
      <c r="P29" s="34"/>
      <c r="Q29" s="30" t="str">
        <f t="shared" ref="Q29:Q30" si="20">IF(OR(ISBLANK(O29), ISBLANK(P29)), "",
   MAX(0,
      MIN(P31, DATE(YEAR(O31), MONTH(O31), DAY(O31)) + TIME(17,0,0)) -
      MAX(O31, DATE(YEAR(O31), MONTH(O31), DAY(O31)) + TIME(8,0,0)) -
      MAX(0, MIN(P31, DATE(YEAR(O31), MONTH(O31), DAY(O31)) + TIME(13,0,0)) -
           MAX(O31, DATE(YEAR(O31), MONTH(O31), DAY(O31)) + TIME(12,0,0)))
   ) * 24
)</f>
        <v/>
      </c>
      <c r="R29" s="4"/>
    </row>
    <row r="30">
      <c r="N30" s="34"/>
      <c r="O30" s="34"/>
      <c r="P30" s="34"/>
      <c r="Q30" s="30" t="str">
        <f t="shared" si="20"/>
        <v/>
      </c>
      <c r="R30" s="4"/>
    </row>
    <row r="31">
      <c r="N31" s="34"/>
      <c r="O31" s="34"/>
      <c r="P31" s="34"/>
      <c r="Q31" s="38" t="str">
        <f t="shared" ref="Q31:Q193" si="21">IF(OR(ISBLANK(O31), ISBLANK(P31)), "",
   MAX(0,
      MIN(P31, DATE(YEAR(O31), MONTH(O31), DAY(O31)) + TIME(17,0,0)) -
      MAX(O31, DATE(YEAR(O31), MONTH(O31), DAY(O31)) + TIME(8,0,0)) -
      MAX(0, MIN(P31, DATE(YEAR(O31), MONTH(O31), DAY(O31)) + TIME(13,0,0)) -
           MAX(O31, DATE(YEAR(O31), MONTH(O31), DAY(O31)) + TIME(12,0,0)))
   ) * 24
)</f>
        <v/>
      </c>
      <c r="R31" s="4"/>
    </row>
    <row r="32">
      <c r="N32" s="34"/>
      <c r="O32" s="34"/>
      <c r="P32" s="34"/>
      <c r="Q32" s="38" t="str">
        <f t="shared" si="21"/>
        <v/>
      </c>
      <c r="R32" s="4"/>
    </row>
    <row r="33">
      <c r="N33" s="34"/>
      <c r="O33" s="34"/>
      <c r="P33" s="34"/>
      <c r="Q33" s="38" t="str">
        <f t="shared" si="21"/>
        <v/>
      </c>
      <c r="R33" s="4"/>
    </row>
    <row r="34">
      <c r="N34" s="34"/>
      <c r="O34" s="34"/>
      <c r="P34" s="34"/>
      <c r="Q34" s="38" t="str">
        <f t="shared" si="21"/>
        <v/>
      </c>
      <c r="R34" s="4"/>
    </row>
    <row r="35">
      <c r="N35" s="34"/>
      <c r="O35" s="34"/>
      <c r="P35" s="34"/>
      <c r="Q35" s="38" t="str">
        <f t="shared" si="21"/>
        <v/>
      </c>
      <c r="R35" s="4"/>
    </row>
    <row r="36">
      <c r="N36" s="34"/>
      <c r="O36" s="34"/>
      <c r="P36" s="34"/>
      <c r="Q36" s="38" t="str">
        <f t="shared" si="21"/>
        <v/>
      </c>
      <c r="R36" s="4"/>
    </row>
    <row r="37">
      <c r="N37" s="34"/>
      <c r="O37" s="34"/>
      <c r="P37" s="34"/>
      <c r="Q37" s="38" t="str">
        <f t="shared" si="21"/>
        <v/>
      </c>
      <c r="R37" s="4"/>
    </row>
    <row r="38">
      <c r="N38" s="34"/>
      <c r="O38" s="34"/>
      <c r="P38" s="34"/>
      <c r="Q38" s="38" t="str">
        <f t="shared" si="21"/>
        <v/>
      </c>
      <c r="R38" s="4"/>
    </row>
    <row r="39">
      <c r="N39" s="34"/>
      <c r="O39" s="34"/>
      <c r="P39" s="34"/>
      <c r="Q39" s="38" t="str">
        <f t="shared" si="21"/>
        <v/>
      </c>
      <c r="R39" s="4"/>
    </row>
    <row r="40">
      <c r="N40" s="34"/>
      <c r="O40" s="34"/>
      <c r="P40" s="34"/>
      <c r="Q40" s="38" t="str">
        <f t="shared" si="21"/>
        <v/>
      </c>
      <c r="R40" s="4"/>
    </row>
    <row r="41">
      <c r="N41" s="34"/>
      <c r="O41" s="34"/>
      <c r="P41" s="34"/>
      <c r="Q41" s="38" t="str">
        <f t="shared" si="21"/>
        <v/>
      </c>
      <c r="R41" s="4"/>
    </row>
    <row r="42">
      <c r="N42" s="34"/>
      <c r="O42" s="34"/>
      <c r="P42" s="34"/>
      <c r="Q42" s="38" t="str">
        <f t="shared" si="21"/>
        <v/>
      </c>
      <c r="R42" s="4"/>
    </row>
    <row r="43">
      <c r="N43" s="34"/>
      <c r="O43" s="34"/>
      <c r="P43" s="34"/>
      <c r="Q43" s="38" t="str">
        <f t="shared" si="21"/>
        <v/>
      </c>
      <c r="R43" s="4"/>
    </row>
    <row r="44">
      <c r="N44" s="34"/>
      <c r="O44" s="34"/>
      <c r="P44" s="34"/>
      <c r="Q44" s="38" t="str">
        <f t="shared" si="21"/>
        <v/>
      </c>
      <c r="R44" s="4"/>
    </row>
    <row r="45">
      <c r="N45" s="34"/>
      <c r="O45" s="34"/>
      <c r="P45" s="34"/>
      <c r="Q45" s="38" t="str">
        <f t="shared" si="21"/>
        <v/>
      </c>
      <c r="R45" s="4"/>
    </row>
    <row r="46">
      <c r="N46" s="34"/>
      <c r="O46" s="34"/>
      <c r="P46" s="34"/>
      <c r="Q46" s="38" t="str">
        <f t="shared" si="21"/>
        <v/>
      </c>
      <c r="R46" s="4"/>
    </row>
    <row r="47">
      <c r="N47" s="34"/>
      <c r="O47" s="34"/>
      <c r="P47" s="34"/>
      <c r="Q47" s="38" t="str">
        <f t="shared" si="21"/>
        <v/>
      </c>
      <c r="R47" s="4"/>
    </row>
    <row r="48">
      <c r="N48" s="34"/>
      <c r="O48" s="34"/>
      <c r="P48" s="34"/>
      <c r="Q48" s="38" t="str">
        <f t="shared" si="21"/>
        <v/>
      </c>
      <c r="R48" s="4"/>
    </row>
    <row r="49">
      <c r="N49" s="34"/>
      <c r="O49" s="34"/>
      <c r="P49" s="34"/>
      <c r="Q49" s="38" t="str">
        <f t="shared" si="21"/>
        <v/>
      </c>
      <c r="R49" s="4"/>
    </row>
    <row r="50">
      <c r="N50" s="34"/>
      <c r="O50" s="34"/>
      <c r="P50" s="34"/>
      <c r="Q50" s="38" t="str">
        <f t="shared" si="21"/>
        <v/>
      </c>
      <c r="R50" s="4"/>
    </row>
    <row r="51">
      <c r="N51" s="34"/>
      <c r="O51" s="34"/>
      <c r="P51" s="34"/>
      <c r="Q51" s="38" t="str">
        <f t="shared" si="21"/>
        <v/>
      </c>
      <c r="R51" s="4"/>
    </row>
    <row r="52">
      <c r="N52" s="34"/>
      <c r="O52" s="34"/>
      <c r="P52" s="34"/>
      <c r="Q52" s="38" t="str">
        <f t="shared" si="21"/>
        <v/>
      </c>
      <c r="R52" s="4"/>
    </row>
    <row r="53">
      <c r="N53" s="34"/>
      <c r="O53" s="34"/>
      <c r="P53" s="34"/>
      <c r="Q53" s="38" t="str">
        <f t="shared" si="21"/>
        <v/>
      </c>
      <c r="R53" s="4"/>
    </row>
    <row r="54">
      <c r="N54" s="34"/>
      <c r="O54" s="34"/>
      <c r="P54" s="34"/>
      <c r="Q54" s="38" t="str">
        <f t="shared" si="21"/>
        <v/>
      </c>
      <c r="R54" s="4"/>
    </row>
    <row r="55">
      <c r="N55" s="34"/>
      <c r="O55" s="34"/>
      <c r="P55" s="34"/>
      <c r="Q55" s="38" t="str">
        <f t="shared" si="21"/>
        <v/>
      </c>
      <c r="R55" s="4"/>
    </row>
    <row r="56">
      <c r="N56" s="34"/>
      <c r="O56" s="34"/>
      <c r="P56" s="34"/>
      <c r="Q56" s="38" t="str">
        <f t="shared" si="21"/>
        <v/>
      </c>
      <c r="R56" s="4"/>
    </row>
    <row r="57">
      <c r="N57" s="34"/>
      <c r="O57" s="34"/>
      <c r="P57" s="34"/>
      <c r="Q57" s="38" t="str">
        <f t="shared" si="21"/>
        <v/>
      </c>
      <c r="R57" s="4"/>
    </row>
    <row r="58">
      <c r="N58" s="34"/>
      <c r="O58" s="34"/>
      <c r="P58" s="34"/>
      <c r="Q58" s="38" t="str">
        <f t="shared" si="21"/>
        <v/>
      </c>
      <c r="R58" s="4"/>
    </row>
    <row r="59">
      <c r="N59" s="34"/>
      <c r="O59" s="34"/>
      <c r="P59" s="34"/>
      <c r="Q59" s="38" t="str">
        <f t="shared" si="21"/>
        <v/>
      </c>
      <c r="R59" s="4"/>
    </row>
    <row r="60">
      <c r="N60" s="34"/>
      <c r="O60" s="34"/>
      <c r="P60" s="34"/>
      <c r="Q60" s="38" t="str">
        <f t="shared" si="21"/>
        <v/>
      </c>
      <c r="R60" s="4"/>
    </row>
    <row r="61">
      <c r="N61" s="34"/>
      <c r="O61" s="34"/>
      <c r="P61" s="34"/>
      <c r="Q61" s="38" t="str">
        <f t="shared" si="21"/>
        <v/>
      </c>
      <c r="R61" s="4"/>
    </row>
    <row r="62">
      <c r="N62" s="34"/>
      <c r="O62" s="34"/>
      <c r="P62" s="34"/>
      <c r="Q62" s="38" t="str">
        <f t="shared" si="21"/>
        <v/>
      </c>
      <c r="R62" s="4"/>
    </row>
    <row r="63">
      <c r="N63" s="34"/>
      <c r="O63" s="34"/>
      <c r="P63" s="34"/>
      <c r="Q63" s="38" t="str">
        <f t="shared" si="21"/>
        <v/>
      </c>
      <c r="R63" s="4"/>
    </row>
    <row r="64">
      <c r="N64" s="34"/>
      <c r="O64" s="34"/>
      <c r="P64" s="34"/>
      <c r="Q64" s="38" t="str">
        <f t="shared" si="21"/>
        <v/>
      </c>
      <c r="R64" s="4"/>
    </row>
    <row r="65">
      <c r="N65" s="34"/>
      <c r="O65" s="34"/>
      <c r="P65" s="34"/>
      <c r="Q65" s="38" t="str">
        <f t="shared" si="21"/>
        <v/>
      </c>
      <c r="R65" s="4"/>
    </row>
    <row r="66">
      <c r="N66" s="34"/>
      <c r="O66" s="34"/>
      <c r="P66" s="34"/>
      <c r="Q66" s="38" t="str">
        <f t="shared" si="21"/>
        <v/>
      </c>
      <c r="R66" s="4"/>
    </row>
    <row r="67">
      <c r="N67" s="34"/>
      <c r="O67" s="34"/>
      <c r="P67" s="34"/>
      <c r="Q67" s="38" t="str">
        <f t="shared" si="21"/>
        <v/>
      </c>
      <c r="R67" s="4"/>
    </row>
    <row r="68">
      <c r="N68" s="34"/>
      <c r="O68" s="34"/>
      <c r="P68" s="34"/>
      <c r="Q68" s="38" t="str">
        <f t="shared" si="21"/>
        <v/>
      </c>
      <c r="R68" s="4"/>
    </row>
    <row r="69">
      <c r="N69" s="34"/>
      <c r="O69" s="34"/>
      <c r="P69" s="34"/>
      <c r="Q69" s="38" t="str">
        <f t="shared" si="21"/>
        <v/>
      </c>
      <c r="R69" s="4"/>
    </row>
    <row r="70">
      <c r="N70" s="34"/>
      <c r="O70" s="34"/>
      <c r="P70" s="34"/>
      <c r="Q70" s="38" t="str">
        <f t="shared" si="21"/>
        <v/>
      </c>
      <c r="R70" s="4"/>
    </row>
    <row r="71">
      <c r="N71" s="34"/>
      <c r="O71" s="34"/>
      <c r="P71" s="34"/>
      <c r="Q71" s="38" t="str">
        <f t="shared" si="21"/>
        <v/>
      </c>
      <c r="R71" s="4"/>
    </row>
    <row r="72">
      <c r="N72" s="34"/>
      <c r="O72" s="34"/>
      <c r="P72" s="34"/>
      <c r="Q72" s="38" t="str">
        <f t="shared" si="21"/>
        <v/>
      </c>
      <c r="R72" s="4"/>
    </row>
    <row r="73">
      <c r="N73" s="34"/>
      <c r="O73" s="34"/>
      <c r="P73" s="34"/>
      <c r="Q73" s="38" t="str">
        <f t="shared" si="21"/>
        <v/>
      </c>
      <c r="R73" s="4"/>
    </row>
    <row r="74">
      <c r="N74" s="34"/>
      <c r="O74" s="34"/>
      <c r="P74" s="34"/>
      <c r="Q74" s="38" t="str">
        <f t="shared" si="21"/>
        <v/>
      </c>
      <c r="R74" s="4"/>
    </row>
    <row r="75">
      <c r="N75" s="34"/>
      <c r="O75" s="34"/>
      <c r="P75" s="34"/>
      <c r="Q75" s="38" t="str">
        <f t="shared" si="21"/>
        <v/>
      </c>
      <c r="R75" s="4"/>
    </row>
    <row r="76">
      <c r="N76" s="34"/>
      <c r="O76" s="34"/>
      <c r="P76" s="34"/>
      <c r="Q76" s="38" t="str">
        <f t="shared" si="21"/>
        <v/>
      </c>
      <c r="R76" s="4"/>
    </row>
    <row r="77">
      <c r="N77" s="34"/>
      <c r="O77" s="34"/>
      <c r="P77" s="34"/>
      <c r="Q77" s="38" t="str">
        <f t="shared" si="21"/>
        <v/>
      </c>
      <c r="R77" s="4"/>
    </row>
    <row r="78">
      <c r="N78" s="34"/>
      <c r="O78" s="34"/>
      <c r="P78" s="34"/>
      <c r="Q78" s="38" t="str">
        <f t="shared" si="21"/>
        <v/>
      </c>
      <c r="R78" s="4"/>
    </row>
    <row r="79">
      <c r="N79" s="34"/>
      <c r="O79" s="34"/>
      <c r="P79" s="34"/>
      <c r="Q79" s="38" t="str">
        <f t="shared" si="21"/>
        <v/>
      </c>
      <c r="R79" s="4"/>
    </row>
    <row r="80">
      <c r="N80" s="34"/>
      <c r="O80" s="34"/>
      <c r="P80" s="34"/>
      <c r="Q80" s="38" t="str">
        <f t="shared" si="21"/>
        <v/>
      </c>
      <c r="R80" s="4"/>
    </row>
    <row r="81">
      <c r="N81" s="34"/>
      <c r="O81" s="34"/>
      <c r="P81" s="34"/>
      <c r="Q81" s="38" t="str">
        <f t="shared" si="21"/>
        <v/>
      </c>
      <c r="R81" s="4"/>
    </row>
    <row r="82">
      <c r="N82" s="34"/>
      <c r="O82" s="34"/>
      <c r="P82" s="34"/>
      <c r="Q82" s="38" t="str">
        <f t="shared" si="21"/>
        <v/>
      </c>
      <c r="R82" s="4"/>
    </row>
    <row r="83">
      <c r="N83" s="34"/>
      <c r="O83" s="34"/>
      <c r="P83" s="34"/>
      <c r="Q83" s="38" t="str">
        <f t="shared" si="21"/>
        <v/>
      </c>
      <c r="R83" s="4"/>
    </row>
    <row r="84">
      <c r="N84" s="34"/>
      <c r="O84" s="34"/>
      <c r="P84" s="34"/>
      <c r="Q84" s="38" t="str">
        <f t="shared" si="21"/>
        <v/>
      </c>
      <c r="R84" s="4"/>
    </row>
    <row r="85">
      <c r="N85" s="34"/>
      <c r="O85" s="34"/>
      <c r="P85" s="34"/>
      <c r="Q85" s="38" t="str">
        <f t="shared" si="21"/>
        <v/>
      </c>
      <c r="R85" s="4"/>
    </row>
    <row r="86">
      <c r="N86" s="34"/>
      <c r="O86" s="34"/>
      <c r="P86" s="34"/>
      <c r="Q86" s="38" t="str">
        <f t="shared" si="21"/>
        <v/>
      </c>
      <c r="R86" s="4"/>
    </row>
    <row r="87">
      <c r="N87" s="34"/>
      <c r="O87" s="34"/>
      <c r="P87" s="34"/>
      <c r="Q87" s="38" t="str">
        <f t="shared" si="21"/>
        <v/>
      </c>
      <c r="R87" s="4"/>
    </row>
    <row r="88">
      <c r="N88" s="34"/>
      <c r="O88" s="34"/>
      <c r="P88" s="34"/>
      <c r="Q88" s="38" t="str">
        <f t="shared" si="21"/>
        <v/>
      </c>
      <c r="R88" s="4"/>
    </row>
    <row r="89">
      <c r="N89" s="34"/>
      <c r="O89" s="34"/>
      <c r="P89" s="34"/>
      <c r="Q89" s="38" t="str">
        <f t="shared" si="21"/>
        <v/>
      </c>
      <c r="R89" s="4"/>
    </row>
    <row r="90">
      <c r="N90" s="34"/>
      <c r="O90" s="34"/>
      <c r="P90" s="34"/>
      <c r="Q90" s="38" t="str">
        <f t="shared" si="21"/>
        <v/>
      </c>
      <c r="R90" s="4"/>
    </row>
    <row r="91">
      <c r="N91" s="34"/>
      <c r="O91" s="34"/>
      <c r="P91" s="34"/>
      <c r="Q91" s="38" t="str">
        <f t="shared" si="21"/>
        <v/>
      </c>
      <c r="R91" s="4"/>
    </row>
    <row r="92">
      <c r="N92" s="34"/>
      <c r="O92" s="34"/>
      <c r="P92" s="34"/>
      <c r="Q92" s="38" t="str">
        <f t="shared" si="21"/>
        <v/>
      </c>
      <c r="R92" s="4"/>
    </row>
    <row r="93">
      <c r="N93" s="34"/>
      <c r="O93" s="34"/>
      <c r="P93" s="34"/>
      <c r="Q93" s="38" t="str">
        <f t="shared" si="21"/>
        <v/>
      </c>
      <c r="R93" s="4"/>
    </row>
    <row r="94">
      <c r="N94" s="34"/>
      <c r="O94" s="34"/>
      <c r="P94" s="34"/>
      <c r="Q94" s="38" t="str">
        <f t="shared" si="21"/>
        <v/>
      </c>
      <c r="R94" s="4"/>
    </row>
    <row r="95">
      <c r="N95" s="34"/>
      <c r="O95" s="34"/>
      <c r="P95" s="34"/>
      <c r="Q95" s="38" t="str">
        <f t="shared" si="21"/>
        <v/>
      </c>
      <c r="R95" s="4"/>
    </row>
    <row r="96">
      <c r="N96" s="34"/>
      <c r="O96" s="34"/>
      <c r="P96" s="34"/>
      <c r="Q96" s="38" t="str">
        <f t="shared" si="21"/>
        <v/>
      </c>
      <c r="R96" s="4"/>
    </row>
    <row r="97">
      <c r="N97" s="34"/>
      <c r="O97" s="34"/>
      <c r="P97" s="34"/>
      <c r="Q97" s="38" t="str">
        <f t="shared" si="21"/>
        <v/>
      </c>
      <c r="R97" s="4"/>
    </row>
    <row r="98">
      <c r="N98" s="34"/>
      <c r="O98" s="34"/>
      <c r="P98" s="34"/>
      <c r="Q98" s="38" t="str">
        <f t="shared" si="21"/>
        <v/>
      </c>
      <c r="R98" s="4"/>
    </row>
    <row r="99">
      <c r="N99" s="34"/>
      <c r="O99" s="34"/>
      <c r="P99" s="34"/>
      <c r="Q99" s="38" t="str">
        <f t="shared" si="21"/>
        <v/>
      </c>
      <c r="R99" s="4"/>
    </row>
    <row r="100">
      <c r="N100" s="34"/>
      <c r="O100" s="34"/>
      <c r="P100" s="34"/>
      <c r="Q100" s="38" t="str">
        <f t="shared" si="21"/>
        <v/>
      </c>
      <c r="R100" s="4"/>
    </row>
    <row r="101">
      <c r="N101" s="34"/>
      <c r="O101" s="34"/>
      <c r="P101" s="34"/>
      <c r="Q101" s="38" t="str">
        <f t="shared" si="21"/>
        <v/>
      </c>
      <c r="R101" s="4"/>
    </row>
    <row r="102">
      <c r="N102" s="34"/>
      <c r="O102" s="34"/>
      <c r="P102" s="34"/>
      <c r="Q102" s="38" t="str">
        <f t="shared" si="21"/>
        <v/>
      </c>
      <c r="R102" s="4"/>
    </row>
    <row r="103">
      <c r="N103" s="34"/>
      <c r="O103" s="34"/>
      <c r="P103" s="34"/>
      <c r="Q103" s="38" t="str">
        <f t="shared" si="21"/>
        <v/>
      </c>
      <c r="R103" s="4"/>
    </row>
    <row r="104">
      <c r="N104" s="34"/>
      <c r="O104" s="34"/>
      <c r="P104" s="34"/>
      <c r="Q104" s="38" t="str">
        <f t="shared" si="21"/>
        <v/>
      </c>
      <c r="R104" s="4"/>
    </row>
    <row r="105">
      <c r="N105" s="34"/>
      <c r="O105" s="34"/>
      <c r="P105" s="34"/>
      <c r="Q105" s="38" t="str">
        <f t="shared" si="21"/>
        <v/>
      </c>
      <c r="R105" s="4"/>
    </row>
    <row r="106">
      <c r="N106" s="34"/>
      <c r="O106" s="34"/>
      <c r="P106" s="34"/>
      <c r="Q106" s="38" t="str">
        <f t="shared" si="21"/>
        <v/>
      </c>
      <c r="R106" s="4"/>
    </row>
    <row r="107">
      <c r="N107" s="34"/>
      <c r="O107" s="34"/>
      <c r="P107" s="34"/>
      <c r="Q107" s="38" t="str">
        <f t="shared" si="21"/>
        <v/>
      </c>
      <c r="R107" s="4"/>
    </row>
    <row r="108">
      <c r="N108" s="34"/>
      <c r="O108" s="34"/>
      <c r="P108" s="34"/>
      <c r="Q108" s="38" t="str">
        <f t="shared" si="21"/>
        <v/>
      </c>
      <c r="R108" s="4"/>
    </row>
    <row r="109">
      <c r="N109" s="34"/>
      <c r="O109" s="34"/>
      <c r="P109" s="34"/>
      <c r="Q109" s="38" t="str">
        <f t="shared" si="21"/>
        <v/>
      </c>
      <c r="R109" s="4"/>
    </row>
    <row r="110">
      <c r="N110" s="34"/>
      <c r="O110" s="34"/>
      <c r="P110" s="34"/>
      <c r="Q110" s="38" t="str">
        <f t="shared" si="21"/>
        <v/>
      </c>
      <c r="R110" s="4"/>
    </row>
    <row r="111">
      <c r="N111" s="34"/>
      <c r="O111" s="34"/>
      <c r="P111" s="34"/>
      <c r="Q111" s="38" t="str">
        <f t="shared" si="21"/>
        <v/>
      </c>
      <c r="R111" s="4"/>
    </row>
    <row r="112">
      <c r="N112" s="34"/>
      <c r="O112" s="34"/>
      <c r="P112" s="34"/>
      <c r="Q112" s="38" t="str">
        <f t="shared" si="21"/>
        <v/>
      </c>
      <c r="R112" s="4"/>
    </row>
    <row r="113">
      <c r="N113" s="34"/>
      <c r="O113" s="34"/>
      <c r="P113" s="34"/>
      <c r="Q113" s="38" t="str">
        <f t="shared" si="21"/>
        <v/>
      </c>
      <c r="R113" s="4"/>
    </row>
    <row r="114">
      <c r="N114" s="34"/>
      <c r="O114" s="34"/>
      <c r="P114" s="34"/>
      <c r="Q114" s="38" t="str">
        <f t="shared" si="21"/>
        <v/>
      </c>
      <c r="R114" s="4"/>
    </row>
    <row r="115">
      <c r="N115" s="34"/>
      <c r="O115" s="34"/>
      <c r="P115" s="34"/>
      <c r="Q115" s="38" t="str">
        <f t="shared" si="21"/>
        <v/>
      </c>
      <c r="R115" s="4"/>
    </row>
    <row r="116">
      <c r="N116" s="34"/>
      <c r="O116" s="34"/>
      <c r="P116" s="34"/>
      <c r="Q116" s="38" t="str">
        <f t="shared" si="21"/>
        <v/>
      </c>
      <c r="R116" s="4"/>
    </row>
    <row r="117">
      <c r="N117" s="34"/>
      <c r="O117" s="34"/>
      <c r="P117" s="34"/>
      <c r="Q117" s="38" t="str">
        <f t="shared" si="21"/>
        <v/>
      </c>
      <c r="R117" s="4"/>
    </row>
    <row r="118">
      <c r="N118" s="34"/>
      <c r="O118" s="34"/>
      <c r="P118" s="34"/>
      <c r="Q118" s="38" t="str">
        <f t="shared" si="21"/>
        <v/>
      </c>
      <c r="R118" s="4"/>
    </row>
    <row r="119">
      <c r="N119" s="34"/>
      <c r="O119" s="34"/>
      <c r="P119" s="34"/>
      <c r="Q119" s="38" t="str">
        <f t="shared" si="21"/>
        <v/>
      </c>
      <c r="R119" s="4"/>
    </row>
    <row r="120">
      <c r="N120" s="34"/>
      <c r="O120" s="34"/>
      <c r="P120" s="34"/>
      <c r="Q120" s="38" t="str">
        <f t="shared" si="21"/>
        <v/>
      </c>
      <c r="R120" s="4"/>
    </row>
    <row r="121">
      <c r="N121" s="34"/>
      <c r="O121" s="34"/>
      <c r="P121" s="34"/>
      <c r="Q121" s="38" t="str">
        <f t="shared" si="21"/>
        <v/>
      </c>
      <c r="R121" s="4"/>
    </row>
    <row r="122">
      <c r="N122" s="34"/>
      <c r="O122" s="34"/>
      <c r="P122" s="34"/>
      <c r="Q122" s="38" t="str">
        <f t="shared" si="21"/>
        <v/>
      </c>
      <c r="R122" s="4"/>
    </row>
    <row r="123">
      <c r="N123" s="34"/>
      <c r="O123" s="34"/>
      <c r="P123" s="34"/>
      <c r="Q123" s="38" t="str">
        <f t="shared" si="21"/>
        <v/>
      </c>
      <c r="R123" s="4"/>
    </row>
    <row r="124">
      <c r="N124" s="34"/>
      <c r="O124" s="34"/>
      <c r="P124" s="34"/>
      <c r="Q124" s="38" t="str">
        <f t="shared" si="21"/>
        <v/>
      </c>
      <c r="R124" s="4"/>
    </row>
    <row r="125">
      <c r="N125" s="34"/>
      <c r="O125" s="34"/>
      <c r="P125" s="34"/>
      <c r="Q125" s="38" t="str">
        <f t="shared" si="21"/>
        <v/>
      </c>
      <c r="R125" s="4"/>
    </row>
    <row r="126">
      <c r="N126" s="34"/>
      <c r="O126" s="34"/>
      <c r="P126" s="34"/>
      <c r="Q126" s="38" t="str">
        <f t="shared" si="21"/>
        <v/>
      </c>
      <c r="R126" s="4"/>
    </row>
    <row r="127">
      <c r="N127" s="34"/>
      <c r="O127" s="34"/>
      <c r="P127" s="34"/>
      <c r="Q127" s="38" t="str">
        <f t="shared" si="21"/>
        <v/>
      </c>
      <c r="R127" s="4"/>
    </row>
    <row r="128">
      <c r="N128" s="34"/>
      <c r="O128" s="34"/>
      <c r="P128" s="34"/>
      <c r="Q128" s="38" t="str">
        <f t="shared" si="21"/>
        <v/>
      </c>
      <c r="R128" s="4"/>
    </row>
    <row r="129">
      <c r="N129" s="34"/>
      <c r="O129" s="34"/>
      <c r="P129" s="34"/>
      <c r="Q129" s="38" t="str">
        <f t="shared" si="21"/>
        <v/>
      </c>
      <c r="R129" s="4"/>
    </row>
    <row r="130">
      <c r="N130" s="34"/>
      <c r="O130" s="34"/>
      <c r="P130" s="34"/>
      <c r="Q130" s="38" t="str">
        <f t="shared" si="21"/>
        <v/>
      </c>
      <c r="R130" s="4"/>
    </row>
    <row r="131">
      <c r="N131" s="34"/>
      <c r="O131" s="34"/>
      <c r="P131" s="34"/>
      <c r="Q131" s="38" t="str">
        <f t="shared" si="21"/>
        <v/>
      </c>
      <c r="R131" s="4"/>
    </row>
    <row r="132">
      <c r="N132" s="34"/>
      <c r="O132" s="34"/>
      <c r="P132" s="34"/>
      <c r="Q132" s="38" t="str">
        <f t="shared" si="21"/>
        <v/>
      </c>
      <c r="R132" s="4"/>
    </row>
    <row r="133">
      <c r="N133" s="34"/>
      <c r="O133" s="34"/>
      <c r="P133" s="34"/>
      <c r="Q133" s="38" t="str">
        <f t="shared" si="21"/>
        <v/>
      </c>
      <c r="R133" s="4"/>
    </row>
    <row r="134">
      <c r="N134" s="34"/>
      <c r="O134" s="34"/>
      <c r="P134" s="34"/>
      <c r="Q134" s="38" t="str">
        <f t="shared" si="21"/>
        <v/>
      </c>
      <c r="R134" s="4"/>
    </row>
    <row r="135">
      <c r="N135" s="34"/>
      <c r="O135" s="34"/>
      <c r="P135" s="34"/>
      <c r="Q135" s="38" t="str">
        <f t="shared" si="21"/>
        <v/>
      </c>
      <c r="R135" s="4"/>
    </row>
    <row r="136">
      <c r="N136" s="34"/>
      <c r="O136" s="34"/>
      <c r="P136" s="34"/>
      <c r="Q136" s="38" t="str">
        <f t="shared" si="21"/>
        <v/>
      </c>
      <c r="R136" s="4"/>
    </row>
    <row r="137">
      <c r="N137" s="34"/>
      <c r="O137" s="34"/>
      <c r="P137" s="34"/>
      <c r="Q137" s="38" t="str">
        <f t="shared" si="21"/>
        <v/>
      </c>
      <c r="R137" s="4"/>
    </row>
    <row r="138">
      <c r="N138" s="34"/>
      <c r="O138" s="34"/>
      <c r="P138" s="34"/>
      <c r="Q138" s="38" t="str">
        <f t="shared" si="21"/>
        <v/>
      </c>
      <c r="R138" s="4"/>
    </row>
    <row r="139">
      <c r="N139" s="34"/>
      <c r="O139" s="34"/>
      <c r="P139" s="34"/>
      <c r="Q139" s="38" t="str">
        <f t="shared" si="21"/>
        <v/>
      </c>
      <c r="R139" s="4"/>
    </row>
    <row r="140">
      <c r="N140" s="34"/>
      <c r="O140" s="34"/>
      <c r="P140" s="34"/>
      <c r="Q140" s="38" t="str">
        <f t="shared" si="21"/>
        <v/>
      </c>
      <c r="R140" s="4"/>
    </row>
    <row r="141">
      <c r="N141" s="34"/>
      <c r="O141" s="34"/>
      <c r="P141" s="34"/>
      <c r="Q141" s="38" t="str">
        <f t="shared" si="21"/>
        <v/>
      </c>
      <c r="R141" s="4"/>
    </row>
    <row r="142">
      <c r="N142" s="34"/>
      <c r="O142" s="34"/>
      <c r="P142" s="34"/>
      <c r="Q142" s="38" t="str">
        <f t="shared" si="21"/>
        <v/>
      </c>
      <c r="R142" s="4"/>
    </row>
    <row r="143">
      <c r="N143" s="34"/>
      <c r="O143" s="34"/>
      <c r="P143" s="34"/>
      <c r="Q143" s="38" t="str">
        <f t="shared" si="21"/>
        <v/>
      </c>
      <c r="R143" s="4"/>
    </row>
    <row r="144">
      <c r="N144" s="34"/>
      <c r="O144" s="34"/>
      <c r="P144" s="34"/>
      <c r="Q144" s="38" t="str">
        <f t="shared" si="21"/>
        <v/>
      </c>
      <c r="R144" s="4"/>
    </row>
    <row r="145">
      <c r="N145" s="34"/>
      <c r="O145" s="34"/>
      <c r="P145" s="34"/>
      <c r="Q145" s="38" t="str">
        <f t="shared" si="21"/>
        <v/>
      </c>
      <c r="R145" s="4"/>
    </row>
    <row r="146">
      <c r="N146" s="34"/>
      <c r="O146" s="34"/>
      <c r="P146" s="34"/>
      <c r="Q146" s="38" t="str">
        <f t="shared" si="21"/>
        <v/>
      </c>
      <c r="R146" s="4"/>
    </row>
    <row r="147">
      <c r="N147" s="34"/>
      <c r="O147" s="34"/>
      <c r="P147" s="34"/>
      <c r="Q147" s="38" t="str">
        <f t="shared" si="21"/>
        <v/>
      </c>
      <c r="R147" s="4"/>
    </row>
    <row r="148">
      <c r="N148" s="34"/>
      <c r="O148" s="34"/>
      <c r="P148" s="34"/>
      <c r="Q148" s="38" t="str">
        <f t="shared" si="21"/>
        <v/>
      </c>
      <c r="R148" s="4"/>
    </row>
    <row r="149">
      <c r="N149" s="34"/>
      <c r="O149" s="34"/>
      <c r="P149" s="34"/>
      <c r="Q149" s="38" t="str">
        <f t="shared" si="21"/>
        <v/>
      </c>
      <c r="R149" s="4"/>
    </row>
    <row r="150">
      <c r="N150" s="34"/>
      <c r="O150" s="34"/>
      <c r="P150" s="34"/>
      <c r="Q150" s="38" t="str">
        <f t="shared" si="21"/>
        <v/>
      </c>
      <c r="R150" s="4"/>
    </row>
    <row r="151">
      <c r="N151" s="34"/>
      <c r="O151" s="34"/>
      <c r="P151" s="34"/>
      <c r="Q151" s="38" t="str">
        <f t="shared" si="21"/>
        <v/>
      </c>
      <c r="R151" s="4"/>
    </row>
    <row r="152">
      <c r="N152" s="34"/>
      <c r="O152" s="34"/>
      <c r="P152" s="34"/>
      <c r="Q152" s="38" t="str">
        <f t="shared" si="21"/>
        <v/>
      </c>
      <c r="R152" s="4"/>
    </row>
    <row r="153">
      <c r="N153" s="34"/>
      <c r="O153" s="34"/>
      <c r="P153" s="34"/>
      <c r="Q153" s="38" t="str">
        <f t="shared" si="21"/>
        <v/>
      </c>
      <c r="R153" s="4"/>
    </row>
    <row r="154">
      <c r="N154" s="34"/>
      <c r="O154" s="34"/>
      <c r="P154" s="34"/>
      <c r="Q154" s="38" t="str">
        <f t="shared" si="21"/>
        <v/>
      </c>
      <c r="R154" s="4"/>
    </row>
    <row r="155">
      <c r="N155" s="34"/>
      <c r="O155" s="34"/>
      <c r="P155" s="34"/>
      <c r="Q155" s="38" t="str">
        <f t="shared" si="21"/>
        <v/>
      </c>
      <c r="R155" s="4"/>
    </row>
    <row r="156">
      <c r="N156" s="34"/>
      <c r="O156" s="34"/>
      <c r="P156" s="34"/>
      <c r="Q156" s="38" t="str">
        <f t="shared" si="21"/>
        <v/>
      </c>
      <c r="R156" s="4"/>
    </row>
    <row r="157">
      <c r="N157" s="34"/>
      <c r="O157" s="34"/>
      <c r="P157" s="34"/>
      <c r="Q157" s="38" t="str">
        <f t="shared" si="21"/>
        <v/>
      </c>
      <c r="R157" s="4"/>
    </row>
    <row r="158">
      <c r="N158" s="34"/>
      <c r="O158" s="34"/>
      <c r="P158" s="34"/>
      <c r="Q158" s="38" t="str">
        <f t="shared" si="21"/>
        <v/>
      </c>
      <c r="R158" s="4"/>
    </row>
    <row r="159">
      <c r="N159" s="34"/>
      <c r="O159" s="34"/>
      <c r="P159" s="34"/>
      <c r="Q159" s="38" t="str">
        <f t="shared" si="21"/>
        <v/>
      </c>
      <c r="R159" s="4"/>
    </row>
    <row r="160">
      <c r="N160" s="34"/>
      <c r="O160" s="34"/>
      <c r="P160" s="34"/>
      <c r="Q160" s="38" t="str">
        <f t="shared" si="21"/>
        <v/>
      </c>
      <c r="R160" s="4"/>
    </row>
    <row r="161">
      <c r="N161" s="34"/>
      <c r="O161" s="34"/>
      <c r="P161" s="34"/>
      <c r="Q161" s="38" t="str">
        <f t="shared" si="21"/>
        <v/>
      </c>
      <c r="R161" s="4"/>
    </row>
    <row r="162">
      <c r="N162" s="34"/>
      <c r="O162" s="34"/>
      <c r="P162" s="34"/>
      <c r="Q162" s="38" t="str">
        <f t="shared" si="21"/>
        <v/>
      </c>
      <c r="R162" s="4"/>
    </row>
    <row r="163">
      <c r="N163" s="34"/>
      <c r="O163" s="34"/>
      <c r="P163" s="34"/>
      <c r="Q163" s="38" t="str">
        <f t="shared" si="21"/>
        <v/>
      </c>
      <c r="R163" s="4"/>
    </row>
    <row r="164">
      <c r="N164" s="34"/>
      <c r="O164" s="34"/>
      <c r="P164" s="34"/>
      <c r="Q164" s="38" t="str">
        <f t="shared" si="21"/>
        <v/>
      </c>
      <c r="R164" s="4"/>
    </row>
    <row r="165">
      <c r="N165" s="34"/>
      <c r="O165" s="34"/>
      <c r="P165" s="34"/>
      <c r="Q165" s="38" t="str">
        <f t="shared" si="21"/>
        <v/>
      </c>
      <c r="R165" s="4"/>
    </row>
    <row r="166">
      <c r="N166" s="34"/>
      <c r="O166" s="34"/>
      <c r="P166" s="34"/>
      <c r="Q166" s="38" t="str">
        <f t="shared" si="21"/>
        <v/>
      </c>
      <c r="R166" s="4"/>
    </row>
    <row r="167">
      <c r="N167" s="34"/>
      <c r="O167" s="34"/>
      <c r="P167" s="34"/>
      <c r="Q167" s="38" t="str">
        <f t="shared" si="21"/>
        <v/>
      </c>
      <c r="R167" s="4"/>
    </row>
    <row r="168">
      <c r="N168" s="34"/>
      <c r="O168" s="34"/>
      <c r="P168" s="34"/>
      <c r="Q168" s="38" t="str">
        <f t="shared" si="21"/>
        <v/>
      </c>
      <c r="R168" s="4"/>
    </row>
    <row r="169">
      <c r="N169" s="34"/>
      <c r="O169" s="34"/>
      <c r="P169" s="34"/>
      <c r="Q169" s="38" t="str">
        <f t="shared" si="21"/>
        <v/>
      </c>
      <c r="R169" s="4"/>
    </row>
    <row r="170">
      <c r="N170" s="34"/>
      <c r="O170" s="34"/>
      <c r="P170" s="34"/>
      <c r="Q170" s="38" t="str">
        <f t="shared" si="21"/>
        <v/>
      </c>
      <c r="R170" s="4"/>
    </row>
    <row r="171">
      <c r="N171" s="34"/>
      <c r="O171" s="34"/>
      <c r="P171" s="34"/>
      <c r="Q171" s="38" t="str">
        <f t="shared" si="21"/>
        <v/>
      </c>
      <c r="R171" s="4"/>
    </row>
    <row r="172">
      <c r="N172" s="34"/>
      <c r="O172" s="34"/>
      <c r="P172" s="34"/>
      <c r="Q172" s="38" t="str">
        <f t="shared" si="21"/>
        <v/>
      </c>
      <c r="R172" s="4"/>
    </row>
    <row r="173">
      <c r="N173" s="34"/>
      <c r="O173" s="34"/>
      <c r="P173" s="34"/>
      <c r="Q173" s="38" t="str">
        <f t="shared" si="21"/>
        <v/>
      </c>
      <c r="R173" s="4"/>
    </row>
    <row r="174">
      <c r="N174" s="34"/>
      <c r="O174" s="34"/>
      <c r="P174" s="34"/>
      <c r="Q174" s="38" t="str">
        <f t="shared" si="21"/>
        <v/>
      </c>
      <c r="R174" s="4"/>
    </row>
    <row r="175">
      <c r="N175" s="34"/>
      <c r="O175" s="34"/>
      <c r="P175" s="34"/>
      <c r="Q175" s="38" t="str">
        <f t="shared" si="21"/>
        <v/>
      </c>
      <c r="R175" s="4"/>
    </row>
    <row r="176">
      <c r="N176" s="34"/>
      <c r="O176" s="34"/>
      <c r="P176" s="34"/>
      <c r="Q176" s="38" t="str">
        <f t="shared" si="21"/>
        <v/>
      </c>
      <c r="R176" s="4"/>
    </row>
    <row r="177">
      <c r="N177" s="34"/>
      <c r="O177" s="34"/>
      <c r="P177" s="34"/>
      <c r="Q177" s="38" t="str">
        <f t="shared" si="21"/>
        <v/>
      </c>
      <c r="R177" s="4"/>
    </row>
    <row r="178">
      <c r="N178" s="34"/>
      <c r="O178" s="34"/>
      <c r="P178" s="34"/>
      <c r="Q178" s="38" t="str">
        <f t="shared" si="21"/>
        <v/>
      </c>
      <c r="R178" s="4"/>
    </row>
    <row r="179">
      <c r="N179" s="34"/>
      <c r="O179" s="34"/>
      <c r="P179" s="34"/>
      <c r="Q179" s="38" t="str">
        <f t="shared" si="21"/>
        <v/>
      </c>
      <c r="R179" s="4"/>
    </row>
    <row r="180">
      <c r="N180" s="34"/>
      <c r="O180" s="34"/>
      <c r="P180" s="34"/>
      <c r="Q180" s="38" t="str">
        <f t="shared" si="21"/>
        <v/>
      </c>
      <c r="R180" s="4"/>
    </row>
    <row r="181">
      <c r="N181" s="34"/>
      <c r="O181" s="34"/>
      <c r="P181" s="34"/>
      <c r="Q181" s="38" t="str">
        <f t="shared" si="21"/>
        <v/>
      </c>
      <c r="R181" s="4"/>
    </row>
    <row r="182">
      <c r="N182" s="34"/>
      <c r="O182" s="34"/>
      <c r="P182" s="34"/>
      <c r="Q182" s="38" t="str">
        <f t="shared" si="21"/>
        <v/>
      </c>
      <c r="R182" s="4"/>
    </row>
    <row r="183">
      <c r="N183" s="34"/>
      <c r="O183" s="34"/>
      <c r="P183" s="34"/>
      <c r="Q183" s="38" t="str">
        <f t="shared" si="21"/>
        <v/>
      </c>
      <c r="R183" s="4"/>
    </row>
    <row r="184">
      <c r="N184" s="34"/>
      <c r="O184" s="34"/>
      <c r="P184" s="34"/>
      <c r="Q184" s="38" t="str">
        <f t="shared" si="21"/>
        <v/>
      </c>
      <c r="R184" s="4"/>
    </row>
    <row r="185">
      <c r="N185" s="34"/>
      <c r="O185" s="34"/>
      <c r="P185" s="34"/>
      <c r="Q185" s="38" t="str">
        <f t="shared" si="21"/>
        <v/>
      </c>
      <c r="R185" s="4"/>
    </row>
    <row r="186">
      <c r="N186" s="34"/>
      <c r="O186" s="34"/>
      <c r="P186" s="34"/>
      <c r="Q186" s="38" t="str">
        <f t="shared" si="21"/>
        <v/>
      </c>
      <c r="R186" s="4"/>
    </row>
    <row r="187">
      <c r="N187" s="34"/>
      <c r="O187" s="34"/>
      <c r="P187" s="34"/>
      <c r="Q187" s="38" t="str">
        <f t="shared" si="21"/>
        <v/>
      </c>
      <c r="R187" s="4"/>
    </row>
    <row r="188">
      <c r="N188" s="34"/>
      <c r="O188" s="34"/>
      <c r="P188" s="34"/>
      <c r="Q188" s="38" t="str">
        <f t="shared" si="21"/>
        <v/>
      </c>
      <c r="R188" s="4"/>
    </row>
    <row r="189">
      <c r="N189" s="34"/>
      <c r="O189" s="34"/>
      <c r="P189" s="34"/>
      <c r="Q189" s="38" t="str">
        <f t="shared" si="21"/>
        <v/>
      </c>
      <c r="R189" s="4"/>
    </row>
    <row r="190">
      <c r="N190" s="34"/>
      <c r="O190" s="34"/>
      <c r="P190" s="34"/>
      <c r="Q190" s="38" t="str">
        <f t="shared" si="21"/>
        <v/>
      </c>
      <c r="R190" s="4"/>
    </row>
    <row r="191">
      <c r="N191" s="34"/>
      <c r="O191" s="34"/>
      <c r="P191" s="34"/>
      <c r="Q191" s="38" t="str">
        <f t="shared" si="21"/>
        <v/>
      </c>
      <c r="R191" s="4"/>
    </row>
    <row r="192">
      <c r="N192" s="34"/>
      <c r="O192" s="34"/>
      <c r="P192" s="34"/>
      <c r="Q192" s="38" t="str">
        <f t="shared" si="21"/>
        <v/>
      </c>
      <c r="R192" s="4"/>
    </row>
    <row r="193">
      <c r="N193" s="34"/>
      <c r="O193" s="34"/>
      <c r="P193" s="34"/>
      <c r="Q193" s="38" t="str">
        <f t="shared" si="21"/>
        <v/>
      </c>
      <c r="R193" s="4"/>
    </row>
    <row r="194">
      <c r="N194" s="34"/>
      <c r="O194" s="34"/>
      <c r="P194" s="34"/>
      <c r="Q194" s="3"/>
      <c r="R194" s="4"/>
    </row>
    <row r="195">
      <c r="N195" s="34"/>
      <c r="O195" s="34"/>
      <c r="P195" s="34"/>
      <c r="Q195" s="3"/>
      <c r="R195" s="4"/>
    </row>
    <row r="196">
      <c r="N196" s="34"/>
      <c r="O196" s="34"/>
      <c r="P196" s="34"/>
      <c r="Q196" s="3"/>
      <c r="R196" s="4"/>
    </row>
    <row r="197">
      <c r="N197" s="34"/>
      <c r="O197" s="34"/>
      <c r="P197" s="34"/>
      <c r="Q197" s="3"/>
      <c r="R197" s="4"/>
    </row>
    <row r="198">
      <c r="N198" s="34"/>
      <c r="O198" s="34"/>
      <c r="P198" s="34"/>
      <c r="Q198" s="3"/>
      <c r="R198" s="4"/>
    </row>
    <row r="199">
      <c r="N199" s="34"/>
      <c r="O199" s="34"/>
      <c r="P199" s="34"/>
      <c r="Q199" s="3"/>
      <c r="R199" s="4"/>
    </row>
    <row r="200">
      <c r="N200" s="34"/>
      <c r="O200" s="34"/>
      <c r="P200" s="34"/>
      <c r="Q200" s="3"/>
      <c r="R200" s="4"/>
    </row>
    <row r="201">
      <c r="N201" s="34"/>
      <c r="O201" s="34"/>
      <c r="P201" s="34"/>
      <c r="Q201" s="3"/>
      <c r="R201" s="4"/>
    </row>
    <row r="202">
      <c r="N202" s="34"/>
      <c r="O202" s="34"/>
      <c r="P202" s="34"/>
      <c r="Q202" s="3"/>
      <c r="R202" s="4"/>
    </row>
    <row r="203">
      <c r="N203" s="34"/>
      <c r="O203" s="34"/>
      <c r="P203" s="34"/>
      <c r="Q203" s="3"/>
      <c r="R203" s="4"/>
    </row>
    <row r="204">
      <c r="N204" s="34"/>
      <c r="O204" s="34"/>
      <c r="P204" s="34"/>
      <c r="Q204" s="3"/>
      <c r="R204" s="4"/>
    </row>
    <row r="205">
      <c r="N205" s="34"/>
      <c r="O205" s="34"/>
      <c r="P205" s="34"/>
      <c r="Q205" s="3"/>
      <c r="R205" s="4"/>
    </row>
    <row r="206">
      <c r="N206" s="34"/>
      <c r="O206" s="34"/>
      <c r="P206" s="34"/>
      <c r="Q206" s="3"/>
      <c r="R206" s="4"/>
    </row>
    <row r="207">
      <c r="N207" s="34"/>
      <c r="O207" s="34"/>
      <c r="P207" s="34"/>
      <c r="Q207" s="3"/>
      <c r="R207" s="4"/>
    </row>
    <row r="208">
      <c r="N208" s="34"/>
      <c r="O208" s="34"/>
      <c r="P208" s="34"/>
      <c r="Q208" s="3"/>
      <c r="R208" s="4"/>
    </row>
    <row r="209">
      <c r="N209" s="34"/>
      <c r="O209" s="34"/>
      <c r="P209" s="34"/>
      <c r="Q209" s="3"/>
      <c r="R209" s="4"/>
    </row>
    <row r="210">
      <c r="N210" s="34"/>
      <c r="O210" s="34"/>
      <c r="P210" s="34"/>
      <c r="Q210" s="3"/>
      <c r="R210" s="4"/>
    </row>
    <row r="211">
      <c r="N211" s="34"/>
      <c r="O211" s="34"/>
      <c r="P211" s="34"/>
      <c r="Q211" s="3"/>
      <c r="R211" s="4"/>
    </row>
    <row r="212">
      <c r="N212" s="34"/>
      <c r="O212" s="34"/>
      <c r="P212" s="34"/>
      <c r="Q212" s="3"/>
      <c r="R212" s="4"/>
    </row>
    <row r="213">
      <c r="N213" s="34"/>
      <c r="O213" s="34"/>
      <c r="P213" s="34"/>
      <c r="Q213" s="3"/>
      <c r="R213" s="4"/>
    </row>
    <row r="214">
      <c r="N214" s="34"/>
      <c r="O214" s="34"/>
      <c r="P214" s="34"/>
      <c r="Q214" s="3"/>
      <c r="R214" s="4"/>
    </row>
    <row r="215">
      <c r="N215" s="34"/>
      <c r="O215" s="34"/>
      <c r="P215" s="34"/>
      <c r="Q215" s="3"/>
      <c r="R215" s="4"/>
    </row>
    <row r="216">
      <c r="N216" s="34"/>
      <c r="O216" s="34"/>
      <c r="P216" s="34"/>
      <c r="Q216" s="3"/>
      <c r="R216" s="4"/>
    </row>
    <row r="217">
      <c r="N217" s="34"/>
      <c r="O217" s="34"/>
      <c r="P217" s="34"/>
      <c r="Q217" s="3"/>
      <c r="R217" s="4"/>
    </row>
    <row r="218">
      <c r="N218" s="34"/>
      <c r="O218" s="34"/>
      <c r="P218" s="34"/>
      <c r="Q218" s="3"/>
      <c r="R218" s="4"/>
    </row>
    <row r="219">
      <c r="N219" s="34"/>
      <c r="O219" s="34"/>
      <c r="P219" s="34"/>
      <c r="Q219" s="3"/>
      <c r="R219" s="4"/>
    </row>
    <row r="220">
      <c r="N220" s="34"/>
      <c r="O220" s="34"/>
      <c r="P220" s="34"/>
      <c r="Q220" s="3"/>
      <c r="R220" s="4"/>
    </row>
    <row r="221">
      <c r="N221" s="34"/>
      <c r="O221" s="34"/>
      <c r="P221" s="34"/>
      <c r="Q221" s="3"/>
      <c r="R221" s="4"/>
    </row>
    <row r="222">
      <c r="N222" s="34"/>
      <c r="O222" s="34"/>
      <c r="P222" s="34"/>
      <c r="Q222" s="3"/>
      <c r="R222" s="4"/>
    </row>
    <row r="223">
      <c r="N223" s="34"/>
      <c r="O223" s="34"/>
      <c r="P223" s="34"/>
      <c r="Q223" s="3"/>
      <c r="R223" s="4"/>
    </row>
    <row r="224">
      <c r="N224" s="34"/>
      <c r="O224" s="34"/>
      <c r="P224" s="34"/>
      <c r="Q224" s="3"/>
      <c r="R224" s="4"/>
    </row>
    <row r="225">
      <c r="N225" s="34"/>
      <c r="O225" s="34"/>
      <c r="P225" s="34"/>
      <c r="Q225" s="3"/>
      <c r="R225" s="4"/>
    </row>
    <row r="226">
      <c r="N226" s="34"/>
      <c r="O226" s="34"/>
      <c r="P226" s="34"/>
      <c r="Q226" s="3"/>
      <c r="R226" s="4"/>
    </row>
    <row r="227">
      <c r="N227" s="34"/>
      <c r="O227" s="34"/>
      <c r="P227" s="34"/>
      <c r="Q227" s="3"/>
      <c r="R227" s="4"/>
    </row>
    <row r="228">
      <c r="N228" s="34"/>
      <c r="O228" s="34"/>
      <c r="P228" s="34"/>
      <c r="Q228" s="3"/>
      <c r="R228" s="4"/>
    </row>
    <row r="229">
      <c r="N229" s="34"/>
      <c r="O229" s="34"/>
      <c r="P229" s="34"/>
      <c r="Q229" s="3"/>
      <c r="R229" s="4"/>
    </row>
    <row r="230">
      <c r="N230" s="34"/>
      <c r="O230" s="34"/>
      <c r="P230" s="34"/>
      <c r="Q230" s="3"/>
      <c r="R230" s="4"/>
    </row>
    <row r="231">
      <c r="N231" s="34"/>
      <c r="O231" s="34"/>
      <c r="P231" s="34"/>
      <c r="Q231" s="3"/>
      <c r="R231" s="4"/>
    </row>
    <row r="232">
      <c r="N232" s="34"/>
      <c r="O232" s="34"/>
      <c r="P232" s="34"/>
      <c r="Q232" s="3"/>
      <c r="R232" s="4"/>
    </row>
    <row r="233">
      <c r="N233" s="34"/>
      <c r="O233" s="34"/>
      <c r="P233" s="34"/>
      <c r="Q233" s="3"/>
      <c r="R233" s="4"/>
    </row>
    <row r="234">
      <c r="N234" s="34"/>
      <c r="O234" s="34"/>
      <c r="P234" s="34"/>
      <c r="Q234" s="3"/>
      <c r="R234" s="4"/>
    </row>
    <row r="235">
      <c r="N235" s="34"/>
      <c r="O235" s="34"/>
      <c r="P235" s="34"/>
      <c r="Q235" s="3"/>
      <c r="R235" s="4"/>
    </row>
    <row r="236">
      <c r="N236" s="34"/>
      <c r="O236" s="34"/>
      <c r="P236" s="34"/>
      <c r="Q236" s="3"/>
      <c r="R236" s="4"/>
    </row>
    <row r="237">
      <c r="N237" s="34"/>
      <c r="O237" s="34"/>
      <c r="P237" s="34"/>
      <c r="Q237" s="3"/>
      <c r="R237" s="4"/>
    </row>
    <row r="238">
      <c r="N238" s="34"/>
      <c r="O238" s="34"/>
      <c r="P238" s="34"/>
      <c r="Q238" s="3"/>
      <c r="R238" s="4"/>
    </row>
    <row r="239">
      <c r="N239" s="34"/>
      <c r="O239" s="34"/>
      <c r="P239" s="34"/>
      <c r="Q239" s="3"/>
      <c r="R239" s="4"/>
    </row>
    <row r="240">
      <c r="N240" s="34"/>
      <c r="O240" s="34"/>
      <c r="P240" s="34"/>
      <c r="Q240" s="3"/>
      <c r="R240" s="4"/>
    </row>
    <row r="241">
      <c r="N241" s="34"/>
      <c r="O241" s="34"/>
      <c r="P241" s="34"/>
      <c r="Q241" s="3"/>
      <c r="R241" s="4"/>
    </row>
    <row r="242">
      <c r="N242" s="34"/>
      <c r="O242" s="34"/>
      <c r="P242" s="34"/>
      <c r="Q242" s="3"/>
      <c r="R242" s="4"/>
    </row>
    <row r="243">
      <c r="N243" s="34"/>
      <c r="O243" s="34"/>
      <c r="P243" s="34"/>
      <c r="Q243" s="3"/>
      <c r="R243" s="4"/>
    </row>
    <row r="244">
      <c r="N244" s="34"/>
      <c r="O244" s="34"/>
      <c r="P244" s="34"/>
      <c r="Q244" s="3"/>
      <c r="R244" s="4"/>
    </row>
    <row r="245">
      <c r="N245" s="34"/>
      <c r="O245" s="34"/>
      <c r="P245" s="34"/>
      <c r="Q245" s="3"/>
      <c r="R245" s="4"/>
    </row>
    <row r="246">
      <c r="N246" s="34"/>
      <c r="O246" s="34"/>
      <c r="P246" s="34"/>
      <c r="Q246" s="3"/>
      <c r="R246" s="4"/>
    </row>
    <row r="247">
      <c r="N247" s="34"/>
      <c r="O247" s="34"/>
      <c r="P247" s="34"/>
      <c r="Q247" s="3"/>
      <c r="R247" s="4"/>
    </row>
    <row r="248">
      <c r="N248" s="34"/>
      <c r="O248" s="34"/>
      <c r="P248" s="34"/>
      <c r="Q248" s="3"/>
      <c r="R248" s="4"/>
    </row>
    <row r="249">
      <c r="N249" s="34"/>
      <c r="O249" s="34"/>
      <c r="P249" s="34"/>
      <c r="Q249" s="3"/>
      <c r="R249" s="4"/>
    </row>
    <row r="250">
      <c r="N250" s="34"/>
      <c r="O250" s="34"/>
      <c r="P250" s="34"/>
      <c r="Q250" s="3"/>
      <c r="R250" s="4"/>
    </row>
    <row r="251">
      <c r="N251" s="34"/>
      <c r="O251" s="34"/>
      <c r="P251" s="34"/>
      <c r="Q251" s="3"/>
      <c r="R251" s="4"/>
    </row>
    <row r="252">
      <c r="N252" s="34"/>
      <c r="O252" s="34"/>
      <c r="P252" s="34"/>
      <c r="Q252" s="3"/>
      <c r="R252" s="4"/>
    </row>
    <row r="253">
      <c r="N253" s="34"/>
      <c r="O253" s="34"/>
      <c r="P253" s="34"/>
      <c r="Q253" s="3"/>
      <c r="R253" s="4"/>
    </row>
    <row r="254">
      <c r="N254" s="34"/>
      <c r="O254" s="34"/>
      <c r="P254" s="34"/>
      <c r="Q254" s="3"/>
      <c r="R254" s="4"/>
    </row>
    <row r="255">
      <c r="N255" s="34"/>
      <c r="O255" s="34"/>
      <c r="P255" s="34"/>
      <c r="Q255" s="3"/>
      <c r="R255" s="4"/>
    </row>
    <row r="256">
      <c r="N256" s="34"/>
      <c r="O256" s="34"/>
      <c r="P256" s="34"/>
      <c r="Q256" s="3"/>
      <c r="R256" s="4"/>
    </row>
    <row r="257">
      <c r="N257" s="34"/>
      <c r="O257" s="34"/>
      <c r="P257" s="34"/>
      <c r="Q257" s="3"/>
      <c r="R257" s="4"/>
    </row>
    <row r="258">
      <c r="N258" s="34"/>
      <c r="O258" s="34"/>
      <c r="P258" s="34"/>
      <c r="Q258" s="3"/>
      <c r="R258" s="4"/>
    </row>
    <row r="259">
      <c r="N259" s="34"/>
      <c r="O259" s="34"/>
      <c r="P259" s="34"/>
      <c r="Q259" s="3"/>
      <c r="R259" s="4"/>
    </row>
    <row r="260">
      <c r="N260" s="34"/>
      <c r="O260" s="34"/>
      <c r="P260" s="34"/>
      <c r="Q260" s="3"/>
      <c r="R260" s="4"/>
    </row>
    <row r="261">
      <c r="N261" s="34"/>
      <c r="O261" s="34"/>
      <c r="P261" s="34"/>
      <c r="Q261" s="3"/>
      <c r="R261" s="4"/>
    </row>
    <row r="262">
      <c r="N262" s="34"/>
      <c r="O262" s="34"/>
      <c r="P262" s="34"/>
      <c r="Q262" s="3"/>
      <c r="R262" s="4"/>
    </row>
    <row r="263">
      <c r="N263" s="34"/>
      <c r="O263" s="34"/>
      <c r="P263" s="34"/>
      <c r="Q263" s="3"/>
      <c r="R263" s="4"/>
    </row>
    <row r="264">
      <c r="N264" s="34"/>
      <c r="O264" s="34"/>
      <c r="P264" s="34"/>
      <c r="Q264" s="3"/>
      <c r="R264" s="4"/>
    </row>
    <row r="265">
      <c r="N265" s="34"/>
      <c r="O265" s="34"/>
      <c r="P265" s="34"/>
      <c r="Q265" s="3"/>
      <c r="R265" s="4"/>
    </row>
    <row r="266">
      <c r="N266" s="34"/>
      <c r="O266" s="34"/>
      <c r="P266" s="34"/>
      <c r="Q266" s="3"/>
      <c r="R266" s="4"/>
    </row>
    <row r="267">
      <c r="N267" s="34"/>
      <c r="O267" s="34"/>
      <c r="P267" s="34"/>
      <c r="Q267" s="3"/>
      <c r="R267" s="4"/>
    </row>
    <row r="268">
      <c r="N268" s="34"/>
      <c r="O268" s="34"/>
      <c r="P268" s="34"/>
      <c r="Q268" s="3"/>
      <c r="R268" s="4"/>
    </row>
    <row r="269">
      <c r="N269" s="34"/>
      <c r="O269" s="34"/>
      <c r="P269" s="34"/>
      <c r="Q269" s="3"/>
      <c r="R269" s="4"/>
    </row>
    <row r="270">
      <c r="N270" s="34"/>
      <c r="O270" s="34"/>
      <c r="P270" s="34"/>
      <c r="Q270" s="3"/>
      <c r="R270" s="4"/>
    </row>
    <row r="271">
      <c r="N271" s="34"/>
      <c r="O271" s="34"/>
      <c r="P271" s="34"/>
      <c r="Q271" s="3"/>
      <c r="R271" s="4"/>
    </row>
    <row r="272">
      <c r="N272" s="34"/>
      <c r="O272" s="34"/>
      <c r="P272" s="34"/>
      <c r="Q272" s="3"/>
      <c r="R272" s="4"/>
    </row>
    <row r="273">
      <c r="N273" s="34"/>
      <c r="O273" s="34"/>
      <c r="P273" s="34"/>
      <c r="Q273" s="3"/>
      <c r="R273" s="4"/>
    </row>
    <row r="274">
      <c r="N274" s="34"/>
      <c r="O274" s="34"/>
      <c r="P274" s="34"/>
      <c r="Q274" s="3"/>
      <c r="R274" s="4"/>
    </row>
    <row r="275">
      <c r="N275" s="34"/>
      <c r="O275" s="34"/>
      <c r="P275" s="34"/>
      <c r="Q275" s="3"/>
      <c r="R275" s="4"/>
    </row>
    <row r="276">
      <c r="N276" s="34"/>
      <c r="O276" s="34"/>
      <c r="P276" s="34"/>
      <c r="Q276" s="3"/>
      <c r="R276" s="4"/>
    </row>
    <row r="277">
      <c r="N277" s="34"/>
      <c r="O277" s="34"/>
      <c r="P277" s="34"/>
      <c r="Q277" s="3"/>
      <c r="R277" s="4"/>
    </row>
    <row r="278">
      <c r="N278" s="34"/>
      <c r="O278" s="34"/>
      <c r="P278" s="34"/>
      <c r="Q278" s="3"/>
      <c r="R278" s="4"/>
    </row>
    <row r="279">
      <c r="N279" s="34"/>
      <c r="O279" s="34"/>
      <c r="P279" s="34"/>
      <c r="Q279" s="3"/>
      <c r="R279" s="4"/>
    </row>
    <row r="280">
      <c r="N280" s="34"/>
      <c r="O280" s="34"/>
      <c r="P280" s="34"/>
      <c r="Q280" s="3"/>
      <c r="R280" s="4"/>
    </row>
    <row r="281">
      <c r="N281" s="34"/>
      <c r="O281" s="34"/>
      <c r="P281" s="34"/>
      <c r="Q281" s="3"/>
      <c r="R281" s="4"/>
    </row>
    <row r="282">
      <c r="N282" s="34"/>
      <c r="O282" s="34"/>
      <c r="P282" s="34"/>
      <c r="Q282" s="3"/>
      <c r="R282" s="4"/>
    </row>
    <row r="283">
      <c r="N283" s="34"/>
      <c r="O283" s="34"/>
      <c r="P283" s="34"/>
      <c r="Q283" s="3"/>
      <c r="R283" s="4"/>
    </row>
    <row r="284">
      <c r="N284" s="34"/>
      <c r="O284" s="34"/>
      <c r="P284" s="34"/>
      <c r="Q284" s="3"/>
      <c r="R284" s="4"/>
    </row>
    <row r="285">
      <c r="N285" s="34"/>
      <c r="O285" s="34"/>
      <c r="P285" s="34"/>
      <c r="Q285" s="3"/>
      <c r="R285" s="4"/>
    </row>
    <row r="286">
      <c r="N286" s="34"/>
      <c r="O286" s="34"/>
      <c r="P286" s="34"/>
      <c r="Q286" s="3"/>
      <c r="R286" s="4"/>
    </row>
    <row r="287">
      <c r="N287" s="34"/>
      <c r="O287" s="34"/>
      <c r="P287" s="34"/>
      <c r="Q287" s="3"/>
      <c r="R287" s="4"/>
    </row>
    <row r="288">
      <c r="N288" s="34"/>
      <c r="O288" s="34"/>
      <c r="P288" s="34"/>
      <c r="Q288" s="3"/>
      <c r="R288" s="4"/>
    </row>
    <row r="289">
      <c r="N289" s="34"/>
      <c r="O289" s="34"/>
      <c r="P289" s="34"/>
      <c r="Q289" s="3"/>
      <c r="R289" s="4"/>
    </row>
    <row r="290">
      <c r="N290" s="34"/>
      <c r="O290" s="34"/>
      <c r="P290" s="34"/>
      <c r="Q290" s="3"/>
      <c r="R290" s="4"/>
    </row>
    <row r="291">
      <c r="N291" s="34"/>
      <c r="O291" s="34"/>
      <c r="P291" s="34"/>
      <c r="Q291" s="3"/>
      <c r="R291" s="4"/>
    </row>
    <row r="292">
      <c r="N292" s="34"/>
      <c r="O292" s="34"/>
      <c r="P292" s="34"/>
      <c r="Q292" s="3"/>
      <c r="R292" s="4"/>
    </row>
    <row r="293">
      <c r="N293" s="34"/>
      <c r="O293" s="34"/>
      <c r="P293" s="34"/>
      <c r="Q293" s="3"/>
      <c r="R293" s="4"/>
    </row>
    <row r="294">
      <c r="N294" s="34"/>
      <c r="O294" s="34"/>
      <c r="P294" s="34"/>
      <c r="Q294" s="3"/>
      <c r="R294" s="4"/>
    </row>
    <row r="295">
      <c r="N295" s="34"/>
      <c r="O295" s="34"/>
      <c r="P295" s="34"/>
      <c r="Q295" s="3"/>
      <c r="R295" s="4"/>
    </row>
    <row r="296">
      <c r="N296" s="34"/>
      <c r="O296" s="34"/>
      <c r="P296" s="34"/>
      <c r="Q296" s="3"/>
      <c r="R296" s="4"/>
    </row>
    <row r="297">
      <c r="N297" s="34"/>
      <c r="O297" s="34"/>
      <c r="P297" s="34"/>
      <c r="Q297" s="3"/>
      <c r="R297" s="4"/>
    </row>
    <row r="298">
      <c r="N298" s="34"/>
      <c r="O298" s="34"/>
      <c r="P298" s="34"/>
      <c r="Q298" s="3"/>
      <c r="R298" s="4"/>
    </row>
    <row r="299">
      <c r="N299" s="34"/>
      <c r="O299" s="34"/>
      <c r="P299" s="34"/>
      <c r="Q299" s="3"/>
      <c r="R299" s="4"/>
    </row>
    <row r="300">
      <c r="N300" s="34"/>
      <c r="O300" s="34"/>
      <c r="P300" s="34"/>
      <c r="Q300" s="3"/>
      <c r="R300" s="4"/>
    </row>
    <row r="301">
      <c r="N301" s="34"/>
      <c r="O301" s="34"/>
      <c r="P301" s="34"/>
      <c r="Q301" s="3"/>
      <c r="R301" s="4"/>
    </row>
    <row r="302">
      <c r="N302" s="34"/>
      <c r="O302" s="34"/>
      <c r="P302" s="34"/>
      <c r="Q302" s="3"/>
      <c r="R302" s="4"/>
    </row>
    <row r="303">
      <c r="N303" s="34"/>
      <c r="O303" s="34"/>
      <c r="P303" s="34"/>
      <c r="Q303" s="3"/>
      <c r="R303" s="4"/>
    </row>
    <row r="304">
      <c r="N304" s="34"/>
      <c r="O304" s="34"/>
      <c r="P304" s="34"/>
      <c r="Q304" s="3"/>
      <c r="R304" s="4"/>
    </row>
    <row r="305">
      <c r="N305" s="34"/>
      <c r="O305" s="34"/>
      <c r="P305" s="34"/>
      <c r="Q305" s="3"/>
      <c r="R305" s="4"/>
    </row>
    <row r="306">
      <c r="N306" s="34"/>
      <c r="O306" s="34"/>
      <c r="P306" s="34"/>
      <c r="Q306" s="3"/>
      <c r="R306" s="4"/>
    </row>
    <row r="307">
      <c r="N307" s="34"/>
      <c r="O307" s="34"/>
      <c r="P307" s="34"/>
      <c r="Q307" s="3"/>
      <c r="R307" s="4"/>
    </row>
    <row r="308">
      <c r="N308" s="34"/>
      <c r="O308" s="34"/>
      <c r="P308" s="34"/>
      <c r="Q308" s="3"/>
      <c r="R308" s="4"/>
    </row>
    <row r="309">
      <c r="N309" s="34"/>
      <c r="O309" s="34"/>
      <c r="P309" s="34"/>
      <c r="Q309" s="3"/>
      <c r="R309" s="4"/>
    </row>
    <row r="310">
      <c r="N310" s="34"/>
      <c r="O310" s="34"/>
      <c r="P310" s="34"/>
      <c r="Q310" s="3"/>
      <c r="R310" s="4"/>
    </row>
    <row r="311">
      <c r="N311" s="34"/>
      <c r="O311" s="34"/>
      <c r="P311" s="34"/>
      <c r="Q311" s="3"/>
      <c r="R311" s="4"/>
    </row>
    <row r="312">
      <c r="N312" s="34"/>
      <c r="O312" s="34"/>
      <c r="P312" s="34"/>
      <c r="Q312" s="3"/>
      <c r="R312" s="4"/>
    </row>
    <row r="313">
      <c r="N313" s="34"/>
      <c r="O313" s="34"/>
      <c r="P313" s="34"/>
      <c r="Q313" s="3"/>
      <c r="R313" s="4"/>
    </row>
    <row r="314">
      <c r="N314" s="34"/>
      <c r="O314" s="34"/>
      <c r="P314" s="34"/>
      <c r="Q314" s="3"/>
      <c r="R314" s="4"/>
    </row>
    <row r="315">
      <c r="N315" s="34"/>
      <c r="O315" s="34"/>
      <c r="P315" s="34"/>
      <c r="Q315" s="3"/>
      <c r="R315" s="4"/>
    </row>
    <row r="316">
      <c r="N316" s="34"/>
      <c r="O316" s="34"/>
      <c r="P316" s="34"/>
      <c r="Q316" s="3"/>
      <c r="R316" s="4"/>
    </row>
    <row r="317">
      <c r="N317" s="34"/>
      <c r="O317" s="34"/>
      <c r="P317" s="34"/>
      <c r="Q317" s="3"/>
      <c r="R317" s="4"/>
    </row>
    <row r="318">
      <c r="N318" s="34"/>
      <c r="O318" s="34"/>
      <c r="P318" s="34"/>
      <c r="Q318" s="3"/>
      <c r="R318" s="4"/>
    </row>
    <row r="319">
      <c r="N319" s="34"/>
      <c r="O319" s="34"/>
      <c r="P319" s="34"/>
      <c r="Q319" s="3"/>
      <c r="R319" s="4"/>
    </row>
    <row r="320">
      <c r="N320" s="34"/>
      <c r="O320" s="34"/>
      <c r="P320" s="34"/>
      <c r="Q320" s="3"/>
      <c r="R320" s="4"/>
    </row>
    <row r="321">
      <c r="N321" s="34"/>
      <c r="O321" s="34"/>
      <c r="P321" s="34"/>
      <c r="Q321" s="3"/>
      <c r="R321" s="4"/>
    </row>
    <row r="322">
      <c r="N322" s="34"/>
      <c r="O322" s="34"/>
      <c r="P322" s="34"/>
      <c r="Q322" s="3"/>
      <c r="R322" s="4"/>
    </row>
    <row r="323">
      <c r="N323" s="34"/>
      <c r="O323" s="34"/>
      <c r="P323" s="34"/>
      <c r="Q323" s="3"/>
      <c r="R323" s="4"/>
    </row>
    <row r="324">
      <c r="N324" s="34"/>
      <c r="O324" s="34"/>
      <c r="P324" s="34"/>
      <c r="Q324" s="3"/>
      <c r="R324" s="4"/>
    </row>
    <row r="325">
      <c r="N325" s="34"/>
      <c r="O325" s="34"/>
      <c r="P325" s="34"/>
      <c r="Q325" s="3"/>
      <c r="R325" s="4"/>
    </row>
    <row r="326">
      <c r="N326" s="34"/>
      <c r="O326" s="34"/>
      <c r="P326" s="34"/>
      <c r="Q326" s="3"/>
      <c r="R326" s="4"/>
    </row>
    <row r="327">
      <c r="N327" s="34"/>
      <c r="O327" s="34"/>
      <c r="P327" s="34"/>
      <c r="Q327" s="3"/>
      <c r="R327" s="4"/>
    </row>
    <row r="328">
      <c r="N328" s="34"/>
      <c r="O328" s="34"/>
      <c r="P328" s="34"/>
      <c r="Q328" s="3"/>
      <c r="R328" s="4"/>
    </row>
    <row r="329">
      <c r="N329" s="34"/>
      <c r="O329" s="34"/>
      <c r="P329" s="34"/>
      <c r="Q329" s="3"/>
      <c r="R329" s="4"/>
    </row>
    <row r="330">
      <c r="N330" s="34"/>
      <c r="O330" s="34"/>
      <c r="P330" s="34"/>
      <c r="Q330" s="3"/>
      <c r="R330" s="4"/>
    </row>
    <row r="331">
      <c r="N331" s="34"/>
      <c r="O331" s="34"/>
      <c r="P331" s="34"/>
      <c r="Q331" s="3"/>
      <c r="R331" s="4"/>
    </row>
    <row r="332">
      <c r="N332" s="34"/>
      <c r="O332" s="34"/>
      <c r="P332" s="34"/>
      <c r="Q332" s="3"/>
      <c r="R332" s="4"/>
    </row>
    <row r="333">
      <c r="N333" s="34"/>
      <c r="O333" s="34"/>
      <c r="P333" s="34"/>
      <c r="Q333" s="3"/>
      <c r="R333" s="4"/>
    </row>
    <row r="334">
      <c r="N334" s="34"/>
      <c r="O334" s="34"/>
      <c r="P334" s="34"/>
      <c r="Q334" s="3"/>
      <c r="R334" s="4"/>
    </row>
    <row r="335">
      <c r="N335" s="34"/>
      <c r="O335" s="34"/>
      <c r="P335" s="34"/>
      <c r="Q335" s="3"/>
      <c r="R335" s="4"/>
    </row>
    <row r="336">
      <c r="N336" s="34"/>
      <c r="O336" s="34"/>
      <c r="P336" s="34"/>
      <c r="Q336" s="3"/>
      <c r="R336" s="4"/>
    </row>
    <row r="337">
      <c r="N337" s="34"/>
      <c r="O337" s="34"/>
      <c r="P337" s="34"/>
      <c r="Q337" s="3"/>
      <c r="R337" s="4"/>
    </row>
    <row r="338">
      <c r="N338" s="34"/>
      <c r="O338" s="34"/>
      <c r="P338" s="34"/>
      <c r="Q338" s="3"/>
      <c r="R338" s="4"/>
    </row>
    <row r="339">
      <c r="N339" s="34"/>
      <c r="O339" s="34"/>
      <c r="P339" s="34"/>
      <c r="Q339" s="3"/>
      <c r="R339" s="4"/>
    </row>
    <row r="340">
      <c r="N340" s="34"/>
      <c r="O340" s="34"/>
      <c r="P340" s="34"/>
      <c r="Q340" s="3"/>
      <c r="R340" s="4"/>
    </row>
    <row r="341">
      <c r="N341" s="34"/>
      <c r="O341" s="34"/>
      <c r="P341" s="34"/>
      <c r="Q341" s="3"/>
      <c r="R341" s="4"/>
    </row>
    <row r="342">
      <c r="N342" s="34"/>
      <c r="O342" s="34"/>
      <c r="P342" s="34"/>
      <c r="Q342" s="3"/>
      <c r="R342" s="4"/>
    </row>
    <row r="343">
      <c r="N343" s="34"/>
      <c r="O343" s="34"/>
      <c r="P343" s="34"/>
      <c r="Q343" s="3"/>
      <c r="R343" s="4"/>
    </row>
    <row r="344">
      <c r="N344" s="34"/>
      <c r="O344" s="34"/>
      <c r="P344" s="34"/>
      <c r="Q344" s="3"/>
      <c r="R344" s="4"/>
    </row>
    <row r="345">
      <c r="N345" s="34"/>
      <c r="O345" s="34"/>
      <c r="P345" s="34"/>
      <c r="Q345" s="3"/>
      <c r="R345" s="4"/>
    </row>
    <row r="346">
      <c r="N346" s="34"/>
      <c r="O346" s="34"/>
      <c r="P346" s="34"/>
      <c r="Q346" s="3"/>
      <c r="R346" s="4"/>
    </row>
    <row r="347">
      <c r="N347" s="34"/>
      <c r="O347" s="34"/>
      <c r="P347" s="34"/>
      <c r="Q347" s="3"/>
      <c r="R347" s="4"/>
    </row>
    <row r="348">
      <c r="N348" s="34"/>
      <c r="O348" s="34"/>
      <c r="P348" s="34"/>
      <c r="Q348" s="3"/>
      <c r="R348" s="4"/>
    </row>
    <row r="349">
      <c r="N349" s="34"/>
      <c r="O349" s="34"/>
      <c r="P349" s="34"/>
      <c r="Q349" s="3"/>
      <c r="R349" s="4"/>
    </row>
    <row r="350">
      <c r="N350" s="34"/>
      <c r="O350" s="34"/>
      <c r="P350" s="34"/>
      <c r="Q350" s="3"/>
      <c r="R350" s="4"/>
    </row>
    <row r="351">
      <c r="N351" s="34"/>
      <c r="O351" s="34"/>
      <c r="P351" s="34"/>
      <c r="Q351" s="3"/>
      <c r="R351" s="4"/>
    </row>
    <row r="352">
      <c r="N352" s="34"/>
      <c r="O352" s="34"/>
      <c r="P352" s="34"/>
      <c r="Q352" s="3"/>
      <c r="R352" s="4"/>
    </row>
    <row r="353">
      <c r="N353" s="34"/>
      <c r="O353" s="34"/>
      <c r="P353" s="34"/>
      <c r="Q353" s="3"/>
      <c r="R353" s="4"/>
    </row>
    <row r="354">
      <c r="N354" s="34"/>
      <c r="O354" s="34"/>
      <c r="P354" s="34"/>
      <c r="Q354" s="3"/>
      <c r="R354" s="4"/>
    </row>
    <row r="355">
      <c r="N355" s="34"/>
      <c r="O355" s="34"/>
      <c r="P355" s="34"/>
      <c r="Q355" s="3"/>
      <c r="R355" s="4"/>
    </row>
    <row r="356">
      <c r="N356" s="34"/>
      <c r="O356" s="34"/>
      <c r="P356" s="34"/>
      <c r="Q356" s="3"/>
      <c r="R356" s="4"/>
    </row>
    <row r="357">
      <c r="N357" s="34"/>
      <c r="O357" s="34"/>
      <c r="P357" s="34"/>
      <c r="Q357" s="3"/>
      <c r="R357" s="4"/>
    </row>
    <row r="358">
      <c r="N358" s="34"/>
      <c r="O358" s="34"/>
      <c r="P358" s="34"/>
      <c r="Q358" s="3"/>
      <c r="R358" s="4"/>
    </row>
    <row r="359">
      <c r="N359" s="34"/>
      <c r="O359" s="34"/>
      <c r="P359" s="34"/>
      <c r="Q359" s="3"/>
      <c r="R359" s="4"/>
    </row>
    <row r="360">
      <c r="N360" s="34"/>
      <c r="O360" s="34"/>
      <c r="P360" s="34"/>
      <c r="Q360" s="3"/>
      <c r="R360" s="4"/>
    </row>
    <row r="361">
      <c r="N361" s="34"/>
      <c r="O361" s="34"/>
      <c r="P361" s="34"/>
      <c r="Q361" s="3"/>
      <c r="R361" s="4"/>
    </row>
    <row r="362">
      <c r="N362" s="34"/>
      <c r="O362" s="34"/>
      <c r="P362" s="34"/>
      <c r="Q362" s="3"/>
      <c r="R362" s="4"/>
    </row>
    <row r="363">
      <c r="N363" s="34"/>
      <c r="O363" s="34"/>
      <c r="P363" s="34"/>
      <c r="Q363" s="3"/>
      <c r="R363" s="4"/>
    </row>
    <row r="364">
      <c r="N364" s="34"/>
      <c r="O364" s="34"/>
      <c r="P364" s="34"/>
      <c r="Q364" s="3"/>
      <c r="R364" s="4"/>
    </row>
    <row r="365">
      <c r="N365" s="34"/>
      <c r="O365" s="34"/>
      <c r="P365" s="34"/>
      <c r="Q365" s="3"/>
      <c r="R365" s="4"/>
    </row>
    <row r="366">
      <c r="N366" s="34"/>
      <c r="O366" s="34"/>
      <c r="P366" s="34"/>
      <c r="Q366" s="3"/>
      <c r="R366" s="4"/>
    </row>
    <row r="367">
      <c r="N367" s="34"/>
      <c r="O367" s="34"/>
      <c r="P367" s="34"/>
      <c r="Q367" s="3"/>
      <c r="R367" s="4"/>
    </row>
    <row r="368">
      <c r="N368" s="34"/>
      <c r="O368" s="34"/>
      <c r="P368" s="34"/>
      <c r="Q368" s="3"/>
      <c r="R368" s="4"/>
    </row>
    <row r="369">
      <c r="N369" s="34"/>
      <c r="O369" s="34"/>
      <c r="P369" s="34"/>
      <c r="Q369" s="3"/>
      <c r="R369" s="4"/>
    </row>
    <row r="370">
      <c r="N370" s="34"/>
      <c r="O370" s="34"/>
      <c r="P370" s="34"/>
      <c r="Q370" s="3"/>
      <c r="R370" s="4"/>
    </row>
    <row r="371">
      <c r="N371" s="34"/>
      <c r="O371" s="34"/>
      <c r="P371" s="34"/>
      <c r="Q371" s="3"/>
      <c r="R371" s="4"/>
    </row>
    <row r="372">
      <c r="N372" s="34"/>
      <c r="O372" s="34"/>
      <c r="P372" s="34"/>
      <c r="Q372" s="3"/>
      <c r="R372" s="4"/>
    </row>
    <row r="373">
      <c r="N373" s="34"/>
      <c r="O373" s="34"/>
      <c r="P373" s="34"/>
      <c r="Q373" s="3"/>
      <c r="R373" s="4"/>
    </row>
    <row r="374">
      <c r="N374" s="34"/>
      <c r="O374" s="34"/>
      <c r="P374" s="34"/>
      <c r="Q374" s="3"/>
      <c r="R374" s="4"/>
    </row>
    <row r="375">
      <c r="N375" s="34"/>
      <c r="O375" s="34"/>
      <c r="P375" s="34"/>
      <c r="Q375" s="3"/>
      <c r="R375" s="4"/>
    </row>
    <row r="376">
      <c r="N376" s="34"/>
      <c r="O376" s="34"/>
      <c r="P376" s="34"/>
      <c r="Q376" s="3"/>
      <c r="R376" s="4"/>
    </row>
    <row r="377">
      <c r="N377" s="34"/>
      <c r="O377" s="34"/>
      <c r="P377" s="34"/>
      <c r="Q377" s="3"/>
      <c r="R377" s="4"/>
    </row>
    <row r="378">
      <c r="N378" s="34"/>
      <c r="O378" s="34"/>
      <c r="P378" s="34"/>
      <c r="Q378" s="3"/>
      <c r="R378" s="4"/>
    </row>
    <row r="379">
      <c r="N379" s="34"/>
      <c r="O379" s="34"/>
      <c r="P379" s="34"/>
      <c r="Q379" s="3"/>
      <c r="R379" s="4"/>
    </row>
    <row r="380">
      <c r="N380" s="34"/>
      <c r="O380" s="34"/>
      <c r="P380" s="34"/>
      <c r="Q380" s="3"/>
      <c r="R380" s="4"/>
    </row>
    <row r="381">
      <c r="N381" s="34"/>
      <c r="O381" s="34"/>
      <c r="P381" s="34"/>
      <c r="Q381" s="3"/>
      <c r="R381" s="4"/>
    </row>
    <row r="382">
      <c r="N382" s="34"/>
      <c r="O382" s="34"/>
      <c r="P382" s="34"/>
      <c r="Q382" s="3"/>
      <c r="R382" s="4"/>
    </row>
    <row r="383">
      <c r="N383" s="34"/>
      <c r="O383" s="34"/>
      <c r="P383" s="34"/>
      <c r="Q383" s="3"/>
      <c r="R383" s="4"/>
    </row>
    <row r="384">
      <c r="N384" s="34"/>
      <c r="O384" s="34"/>
      <c r="P384" s="34"/>
      <c r="Q384" s="3"/>
      <c r="R384" s="4"/>
    </row>
    <row r="385">
      <c r="N385" s="34"/>
      <c r="O385" s="34"/>
      <c r="P385" s="34"/>
      <c r="Q385" s="3"/>
      <c r="R385" s="4"/>
    </row>
    <row r="386">
      <c r="N386" s="34"/>
      <c r="O386" s="34"/>
      <c r="P386" s="34"/>
      <c r="Q386" s="3"/>
      <c r="R386" s="4"/>
    </row>
    <row r="387">
      <c r="N387" s="34"/>
      <c r="O387" s="34"/>
      <c r="P387" s="34"/>
      <c r="Q387" s="3"/>
      <c r="R387" s="4"/>
    </row>
    <row r="388">
      <c r="N388" s="34"/>
      <c r="O388" s="34"/>
      <c r="P388" s="34"/>
      <c r="Q388" s="3"/>
      <c r="R388" s="4"/>
    </row>
    <row r="389">
      <c r="N389" s="34"/>
      <c r="O389" s="34"/>
      <c r="P389" s="34"/>
      <c r="Q389" s="3"/>
      <c r="R389" s="4"/>
    </row>
    <row r="390">
      <c r="N390" s="34"/>
      <c r="O390" s="34"/>
      <c r="P390" s="34"/>
      <c r="Q390" s="3"/>
      <c r="R390" s="4"/>
    </row>
    <row r="391">
      <c r="N391" s="34"/>
      <c r="O391" s="34"/>
      <c r="P391" s="34"/>
      <c r="Q391" s="3"/>
      <c r="R391" s="4"/>
    </row>
    <row r="392">
      <c r="N392" s="34"/>
      <c r="O392" s="34"/>
      <c r="P392" s="34"/>
      <c r="Q392" s="3"/>
      <c r="R392" s="4"/>
    </row>
    <row r="393">
      <c r="N393" s="34"/>
      <c r="O393" s="34"/>
      <c r="P393" s="34"/>
      <c r="Q393" s="3"/>
      <c r="R393" s="4"/>
    </row>
    <row r="394">
      <c r="N394" s="34"/>
      <c r="O394" s="34"/>
      <c r="P394" s="34"/>
      <c r="Q394" s="3"/>
      <c r="R394" s="4"/>
    </row>
    <row r="395">
      <c r="N395" s="34"/>
      <c r="O395" s="34"/>
      <c r="P395" s="34"/>
      <c r="Q395" s="3"/>
      <c r="R395" s="4"/>
    </row>
    <row r="396">
      <c r="N396" s="34"/>
      <c r="O396" s="34"/>
      <c r="P396" s="34"/>
      <c r="Q396" s="3"/>
      <c r="R396" s="4"/>
    </row>
    <row r="397">
      <c r="N397" s="34"/>
      <c r="O397" s="34"/>
      <c r="P397" s="34"/>
      <c r="Q397" s="3"/>
      <c r="R397" s="4"/>
    </row>
    <row r="398">
      <c r="N398" s="34"/>
      <c r="O398" s="34"/>
      <c r="P398" s="34"/>
      <c r="Q398" s="3"/>
      <c r="R398" s="4"/>
    </row>
    <row r="399">
      <c r="N399" s="34"/>
      <c r="O399" s="34"/>
      <c r="P399" s="34"/>
      <c r="Q399" s="3"/>
      <c r="R399" s="4"/>
    </row>
    <row r="400">
      <c r="N400" s="34"/>
      <c r="O400" s="34"/>
      <c r="P400" s="34"/>
      <c r="Q400" s="3"/>
      <c r="R400" s="4"/>
    </row>
    <row r="401">
      <c r="N401" s="34"/>
      <c r="O401" s="34"/>
      <c r="P401" s="34"/>
      <c r="Q401" s="3"/>
      <c r="R401" s="4"/>
    </row>
    <row r="402">
      <c r="N402" s="34"/>
      <c r="O402" s="34"/>
      <c r="P402" s="34"/>
      <c r="Q402" s="3"/>
      <c r="R402" s="4"/>
    </row>
    <row r="403">
      <c r="N403" s="34"/>
      <c r="O403" s="34"/>
      <c r="P403" s="34"/>
      <c r="Q403" s="3"/>
      <c r="R403" s="4"/>
    </row>
    <row r="404">
      <c r="N404" s="34"/>
      <c r="O404" s="34"/>
      <c r="P404" s="34"/>
      <c r="Q404" s="3"/>
      <c r="R404" s="4"/>
    </row>
    <row r="405">
      <c r="N405" s="34"/>
      <c r="O405" s="34"/>
      <c r="P405" s="34"/>
      <c r="Q405" s="3"/>
      <c r="R405" s="4"/>
    </row>
    <row r="406">
      <c r="N406" s="34"/>
      <c r="O406" s="34"/>
      <c r="P406" s="34"/>
      <c r="Q406" s="3"/>
      <c r="R406" s="4"/>
    </row>
    <row r="407">
      <c r="N407" s="34"/>
      <c r="O407" s="34"/>
      <c r="P407" s="34"/>
      <c r="Q407" s="3"/>
      <c r="R407" s="4"/>
    </row>
    <row r="408">
      <c r="N408" s="34"/>
      <c r="O408" s="34"/>
      <c r="P408" s="34"/>
      <c r="Q408" s="3"/>
      <c r="R408" s="4"/>
    </row>
    <row r="409">
      <c r="N409" s="34"/>
      <c r="O409" s="34"/>
      <c r="P409" s="34"/>
      <c r="Q409" s="3"/>
      <c r="R409" s="4"/>
    </row>
    <row r="410">
      <c r="N410" s="34"/>
      <c r="O410" s="34"/>
      <c r="P410" s="34"/>
      <c r="Q410" s="3"/>
      <c r="R410" s="4"/>
    </row>
    <row r="411">
      <c r="N411" s="34"/>
      <c r="O411" s="34"/>
      <c r="P411" s="34"/>
      <c r="Q411" s="3"/>
      <c r="R411" s="4"/>
    </row>
    <row r="412">
      <c r="N412" s="34"/>
      <c r="O412" s="34"/>
      <c r="P412" s="34"/>
      <c r="Q412" s="3"/>
      <c r="R412" s="4"/>
    </row>
    <row r="413">
      <c r="N413" s="34"/>
      <c r="O413" s="34"/>
      <c r="P413" s="34"/>
      <c r="Q413" s="3"/>
      <c r="R413" s="4"/>
    </row>
    <row r="414">
      <c r="N414" s="34"/>
      <c r="O414" s="34"/>
      <c r="P414" s="34"/>
      <c r="Q414" s="3"/>
      <c r="R414" s="4"/>
    </row>
    <row r="415">
      <c r="N415" s="34"/>
      <c r="O415" s="34"/>
      <c r="P415" s="34"/>
      <c r="Q415" s="3"/>
      <c r="R415" s="4"/>
    </row>
    <row r="416">
      <c r="N416" s="34"/>
      <c r="O416" s="34"/>
      <c r="P416" s="34"/>
      <c r="Q416" s="3"/>
      <c r="R416" s="4"/>
    </row>
    <row r="417">
      <c r="N417" s="34"/>
      <c r="O417" s="34"/>
      <c r="P417" s="34"/>
      <c r="Q417" s="3"/>
      <c r="R417" s="4"/>
    </row>
    <row r="418">
      <c r="N418" s="34"/>
      <c r="O418" s="34"/>
      <c r="P418" s="34"/>
      <c r="Q418" s="3"/>
      <c r="R418" s="4"/>
    </row>
    <row r="419">
      <c r="N419" s="34"/>
      <c r="O419" s="34"/>
      <c r="P419" s="34"/>
      <c r="Q419" s="3"/>
      <c r="R419" s="4"/>
    </row>
    <row r="420">
      <c r="N420" s="34"/>
      <c r="O420" s="34"/>
      <c r="P420" s="34"/>
      <c r="Q420" s="3"/>
      <c r="R420" s="4"/>
    </row>
    <row r="421">
      <c r="N421" s="34"/>
      <c r="O421" s="34"/>
      <c r="P421" s="34"/>
      <c r="Q421" s="3"/>
      <c r="R421" s="4"/>
    </row>
    <row r="422">
      <c r="N422" s="34"/>
      <c r="O422" s="34"/>
      <c r="P422" s="34"/>
      <c r="Q422" s="3"/>
      <c r="R422" s="4"/>
    </row>
    <row r="423">
      <c r="N423" s="34"/>
      <c r="O423" s="34"/>
      <c r="P423" s="34"/>
      <c r="Q423" s="3"/>
      <c r="R423" s="4"/>
    </row>
    <row r="424">
      <c r="N424" s="34"/>
      <c r="O424" s="34"/>
      <c r="P424" s="34"/>
      <c r="Q424" s="3"/>
      <c r="R424" s="4"/>
    </row>
    <row r="425">
      <c r="N425" s="34"/>
      <c r="O425" s="34"/>
      <c r="P425" s="34"/>
      <c r="Q425" s="3"/>
      <c r="R425" s="4"/>
    </row>
    <row r="426">
      <c r="N426" s="34"/>
      <c r="O426" s="34"/>
      <c r="P426" s="34"/>
      <c r="Q426" s="3"/>
      <c r="R426" s="4"/>
    </row>
    <row r="427">
      <c r="N427" s="34"/>
      <c r="O427" s="34"/>
      <c r="P427" s="34"/>
      <c r="Q427" s="3"/>
      <c r="R427" s="4"/>
    </row>
    <row r="428">
      <c r="N428" s="34"/>
      <c r="O428" s="34"/>
      <c r="P428" s="34"/>
      <c r="Q428" s="3"/>
      <c r="R428" s="4"/>
    </row>
    <row r="429">
      <c r="N429" s="34"/>
      <c r="O429" s="34"/>
      <c r="P429" s="34"/>
      <c r="Q429" s="3"/>
      <c r="R429" s="4"/>
    </row>
    <row r="430">
      <c r="N430" s="34"/>
      <c r="O430" s="34"/>
      <c r="P430" s="34"/>
      <c r="Q430" s="3"/>
      <c r="R430" s="4"/>
    </row>
    <row r="431">
      <c r="N431" s="34"/>
      <c r="O431" s="34"/>
      <c r="P431" s="34"/>
      <c r="Q431" s="3"/>
      <c r="R431" s="4"/>
    </row>
    <row r="432">
      <c r="N432" s="34"/>
      <c r="O432" s="34"/>
      <c r="P432" s="34"/>
      <c r="Q432" s="3"/>
      <c r="R432" s="4"/>
    </row>
    <row r="433">
      <c r="N433" s="34"/>
      <c r="O433" s="34"/>
      <c r="P433" s="34"/>
      <c r="Q433" s="3"/>
      <c r="R433" s="4"/>
    </row>
    <row r="434">
      <c r="N434" s="34"/>
      <c r="O434" s="34"/>
      <c r="P434" s="34"/>
      <c r="Q434" s="3"/>
      <c r="R434" s="4"/>
    </row>
    <row r="435">
      <c r="N435" s="34"/>
      <c r="O435" s="34"/>
      <c r="P435" s="34"/>
      <c r="Q435" s="3"/>
      <c r="R435" s="4"/>
    </row>
    <row r="436">
      <c r="N436" s="34"/>
      <c r="O436" s="34"/>
      <c r="P436" s="34"/>
      <c r="Q436" s="3"/>
      <c r="R436" s="4"/>
    </row>
    <row r="437">
      <c r="N437" s="34"/>
      <c r="O437" s="34"/>
      <c r="P437" s="34"/>
      <c r="Q437" s="3"/>
      <c r="R437" s="4"/>
    </row>
    <row r="438">
      <c r="N438" s="34"/>
      <c r="O438" s="34"/>
      <c r="P438" s="34"/>
      <c r="Q438" s="3"/>
      <c r="R438" s="4"/>
    </row>
    <row r="439">
      <c r="N439" s="34"/>
      <c r="O439" s="34"/>
      <c r="P439" s="34"/>
      <c r="Q439" s="3"/>
      <c r="R439" s="4"/>
    </row>
    <row r="440">
      <c r="N440" s="34"/>
      <c r="O440" s="34"/>
      <c r="P440" s="34"/>
      <c r="Q440" s="3"/>
      <c r="R440" s="4"/>
    </row>
    <row r="441">
      <c r="N441" s="34"/>
      <c r="O441" s="34"/>
      <c r="P441" s="34"/>
      <c r="Q441" s="3"/>
      <c r="R441" s="4"/>
    </row>
    <row r="442">
      <c r="N442" s="34"/>
      <c r="O442" s="34"/>
      <c r="P442" s="34"/>
      <c r="Q442" s="3"/>
      <c r="R442" s="4"/>
    </row>
    <row r="443">
      <c r="N443" s="34"/>
      <c r="O443" s="34"/>
      <c r="P443" s="34"/>
      <c r="Q443" s="3"/>
      <c r="R443" s="4"/>
    </row>
    <row r="444">
      <c r="N444" s="34"/>
      <c r="O444" s="34"/>
      <c r="P444" s="34"/>
      <c r="Q444" s="3"/>
      <c r="R444" s="4"/>
    </row>
    <row r="445">
      <c r="N445" s="34"/>
      <c r="O445" s="34"/>
      <c r="P445" s="34"/>
      <c r="Q445" s="3"/>
      <c r="R445" s="4"/>
    </row>
    <row r="446">
      <c r="N446" s="34"/>
      <c r="O446" s="34"/>
      <c r="P446" s="34"/>
      <c r="Q446" s="3"/>
      <c r="R446" s="4"/>
    </row>
    <row r="447">
      <c r="N447" s="34"/>
      <c r="O447" s="34"/>
      <c r="P447" s="34"/>
      <c r="Q447" s="3"/>
      <c r="R447" s="4"/>
    </row>
    <row r="448">
      <c r="N448" s="34"/>
      <c r="O448" s="34"/>
      <c r="P448" s="34"/>
      <c r="Q448" s="3"/>
      <c r="R448" s="4"/>
    </row>
    <row r="449">
      <c r="N449" s="34"/>
      <c r="O449" s="34"/>
      <c r="P449" s="34"/>
      <c r="Q449" s="3"/>
      <c r="R449" s="4"/>
    </row>
    <row r="450">
      <c r="N450" s="34"/>
      <c r="O450" s="34"/>
      <c r="P450" s="34"/>
      <c r="Q450" s="3"/>
      <c r="R450" s="4"/>
    </row>
    <row r="451">
      <c r="N451" s="34"/>
      <c r="O451" s="34"/>
      <c r="P451" s="34"/>
      <c r="Q451" s="3"/>
      <c r="R451" s="4"/>
    </row>
    <row r="452">
      <c r="N452" s="34"/>
      <c r="O452" s="34"/>
      <c r="P452" s="34"/>
      <c r="Q452" s="3"/>
      <c r="R452" s="4"/>
    </row>
    <row r="453">
      <c r="N453" s="34"/>
      <c r="O453" s="34"/>
      <c r="P453" s="34"/>
      <c r="Q453" s="3"/>
      <c r="R453" s="4"/>
    </row>
    <row r="454">
      <c r="N454" s="34"/>
      <c r="O454" s="34"/>
      <c r="P454" s="34"/>
      <c r="Q454" s="3"/>
      <c r="R454" s="4"/>
    </row>
    <row r="455">
      <c r="N455" s="34"/>
      <c r="O455" s="34"/>
      <c r="P455" s="34"/>
      <c r="Q455" s="3"/>
      <c r="R455" s="4"/>
    </row>
    <row r="456">
      <c r="N456" s="34"/>
      <c r="O456" s="34"/>
      <c r="P456" s="34"/>
      <c r="Q456" s="3"/>
      <c r="R456" s="4"/>
    </row>
    <row r="457">
      <c r="N457" s="34"/>
      <c r="O457" s="34"/>
      <c r="P457" s="34"/>
      <c r="Q457" s="3"/>
      <c r="R457" s="4"/>
    </row>
    <row r="458">
      <c r="N458" s="34"/>
      <c r="O458" s="34"/>
      <c r="P458" s="34"/>
      <c r="Q458" s="3"/>
      <c r="R458" s="4"/>
    </row>
    <row r="459">
      <c r="N459" s="34"/>
      <c r="O459" s="34"/>
      <c r="P459" s="34"/>
      <c r="Q459" s="3"/>
      <c r="R459" s="4"/>
    </row>
    <row r="460">
      <c r="N460" s="34"/>
      <c r="O460" s="34"/>
      <c r="P460" s="34"/>
      <c r="Q460" s="3"/>
      <c r="R460" s="4"/>
    </row>
    <row r="461">
      <c r="N461" s="34"/>
      <c r="O461" s="34"/>
      <c r="P461" s="34"/>
      <c r="Q461" s="3"/>
      <c r="R461" s="4"/>
    </row>
    <row r="462">
      <c r="N462" s="34"/>
      <c r="O462" s="34"/>
      <c r="P462" s="34"/>
      <c r="Q462" s="3"/>
      <c r="R462" s="4"/>
    </row>
    <row r="463">
      <c r="N463" s="34"/>
      <c r="O463" s="34"/>
      <c r="P463" s="34"/>
      <c r="Q463" s="3"/>
      <c r="R463" s="4"/>
    </row>
    <row r="464">
      <c r="N464" s="34"/>
      <c r="O464" s="34"/>
      <c r="P464" s="34"/>
      <c r="Q464" s="3"/>
      <c r="R464" s="4"/>
    </row>
    <row r="465">
      <c r="N465" s="34"/>
      <c r="O465" s="34"/>
      <c r="P465" s="34"/>
      <c r="Q465" s="3"/>
      <c r="R465" s="4"/>
    </row>
    <row r="466">
      <c r="N466" s="34"/>
      <c r="O466" s="34"/>
      <c r="P466" s="34"/>
      <c r="Q466" s="3"/>
      <c r="R466" s="4"/>
    </row>
    <row r="467">
      <c r="N467" s="34"/>
      <c r="O467" s="34"/>
      <c r="P467" s="34"/>
      <c r="Q467" s="3"/>
      <c r="R467" s="4"/>
    </row>
    <row r="468">
      <c r="N468" s="34"/>
      <c r="O468" s="34"/>
      <c r="P468" s="34"/>
      <c r="Q468" s="3"/>
      <c r="R468" s="4"/>
    </row>
    <row r="469">
      <c r="N469" s="34"/>
      <c r="O469" s="34"/>
      <c r="P469" s="34"/>
      <c r="Q469" s="3"/>
      <c r="R469" s="4"/>
    </row>
    <row r="470">
      <c r="N470" s="34"/>
      <c r="O470" s="34"/>
      <c r="P470" s="34"/>
      <c r="Q470" s="3"/>
      <c r="R470" s="4"/>
    </row>
    <row r="471">
      <c r="N471" s="34"/>
      <c r="O471" s="34"/>
      <c r="P471" s="34"/>
      <c r="Q471" s="3"/>
      <c r="R471" s="4"/>
    </row>
    <row r="472">
      <c r="N472" s="34"/>
      <c r="O472" s="34"/>
      <c r="P472" s="34"/>
      <c r="Q472" s="3"/>
      <c r="R472" s="4"/>
    </row>
    <row r="473">
      <c r="N473" s="34"/>
      <c r="O473" s="34"/>
      <c r="P473" s="34"/>
      <c r="Q473" s="3"/>
      <c r="R473" s="4"/>
    </row>
    <row r="474">
      <c r="N474" s="34"/>
      <c r="O474" s="34"/>
      <c r="P474" s="34"/>
      <c r="Q474" s="3"/>
      <c r="R474" s="4"/>
    </row>
    <row r="475">
      <c r="N475" s="34"/>
      <c r="O475" s="34"/>
      <c r="P475" s="34"/>
      <c r="Q475" s="3"/>
      <c r="R475" s="4"/>
    </row>
    <row r="476">
      <c r="N476" s="34"/>
      <c r="O476" s="34"/>
      <c r="P476" s="34"/>
      <c r="Q476" s="3"/>
      <c r="R476" s="4"/>
    </row>
    <row r="477">
      <c r="N477" s="34"/>
      <c r="O477" s="34"/>
      <c r="P477" s="34"/>
      <c r="Q477" s="3"/>
      <c r="R477" s="4"/>
    </row>
    <row r="478">
      <c r="N478" s="34"/>
      <c r="O478" s="34"/>
      <c r="P478" s="34"/>
      <c r="Q478" s="3"/>
      <c r="R478" s="4"/>
    </row>
    <row r="479">
      <c r="N479" s="34"/>
      <c r="O479" s="34"/>
      <c r="P479" s="34"/>
      <c r="Q479" s="3"/>
      <c r="R479" s="4"/>
    </row>
    <row r="480">
      <c r="N480" s="34"/>
      <c r="O480" s="34"/>
      <c r="P480" s="34"/>
      <c r="Q480" s="3"/>
      <c r="R480" s="4"/>
    </row>
    <row r="481">
      <c r="N481" s="34"/>
      <c r="O481" s="34"/>
      <c r="P481" s="34"/>
      <c r="Q481" s="3"/>
      <c r="R481" s="4"/>
    </row>
    <row r="482">
      <c r="N482" s="34"/>
      <c r="O482" s="34"/>
      <c r="P482" s="34"/>
      <c r="Q482" s="3"/>
      <c r="R482" s="4"/>
    </row>
    <row r="483">
      <c r="N483" s="34"/>
      <c r="O483" s="34"/>
      <c r="P483" s="34"/>
      <c r="Q483" s="3"/>
      <c r="R483" s="4"/>
    </row>
    <row r="484">
      <c r="N484" s="34"/>
      <c r="O484" s="34"/>
      <c r="P484" s="34"/>
      <c r="Q484" s="3"/>
      <c r="R484" s="4"/>
    </row>
    <row r="485">
      <c r="N485" s="34"/>
      <c r="O485" s="34"/>
      <c r="P485" s="34"/>
      <c r="Q485" s="3"/>
      <c r="R485" s="4"/>
    </row>
    <row r="486">
      <c r="N486" s="34"/>
      <c r="O486" s="34"/>
      <c r="P486" s="34"/>
      <c r="Q486" s="3"/>
      <c r="R486" s="4"/>
    </row>
    <row r="487">
      <c r="N487" s="34"/>
      <c r="O487" s="34"/>
      <c r="P487" s="34"/>
      <c r="Q487" s="3"/>
      <c r="R487" s="4"/>
    </row>
    <row r="488">
      <c r="N488" s="34"/>
      <c r="O488" s="34"/>
      <c r="P488" s="34"/>
      <c r="Q488" s="3"/>
      <c r="R488" s="4"/>
    </row>
    <row r="489">
      <c r="N489" s="34"/>
      <c r="O489" s="34"/>
      <c r="P489" s="34"/>
      <c r="Q489" s="3"/>
      <c r="R489" s="4"/>
    </row>
    <row r="490">
      <c r="N490" s="34"/>
      <c r="O490" s="34"/>
      <c r="P490" s="34"/>
      <c r="Q490" s="3"/>
      <c r="R490" s="4"/>
    </row>
    <row r="491">
      <c r="N491" s="34"/>
      <c r="O491" s="34"/>
      <c r="P491" s="34"/>
      <c r="Q491" s="3"/>
      <c r="R491" s="4"/>
    </row>
    <row r="492">
      <c r="N492" s="34"/>
      <c r="O492" s="34"/>
      <c r="P492" s="34"/>
      <c r="Q492" s="3"/>
      <c r="R492" s="4"/>
    </row>
    <row r="493">
      <c r="N493" s="34"/>
      <c r="O493" s="34"/>
      <c r="P493" s="34"/>
      <c r="Q493" s="3"/>
      <c r="R493" s="4"/>
    </row>
    <row r="494">
      <c r="N494" s="34"/>
      <c r="O494" s="34"/>
      <c r="P494" s="34"/>
      <c r="Q494" s="3"/>
      <c r="R494" s="4"/>
    </row>
    <row r="495">
      <c r="N495" s="34"/>
      <c r="O495" s="34"/>
      <c r="P495" s="34"/>
      <c r="Q495" s="3"/>
      <c r="R495" s="4"/>
    </row>
    <row r="496">
      <c r="N496" s="34"/>
      <c r="O496" s="34"/>
      <c r="P496" s="34"/>
      <c r="Q496" s="3"/>
      <c r="R496" s="4"/>
    </row>
    <row r="497">
      <c r="N497" s="34"/>
      <c r="O497" s="34"/>
      <c r="P497" s="34"/>
      <c r="Q497" s="3"/>
      <c r="R497" s="4"/>
    </row>
    <row r="498">
      <c r="N498" s="34"/>
      <c r="O498" s="34"/>
      <c r="P498" s="34"/>
      <c r="Q498" s="3"/>
      <c r="R498" s="4"/>
    </row>
    <row r="499">
      <c r="N499" s="34"/>
      <c r="O499" s="34"/>
      <c r="P499" s="34"/>
      <c r="Q499" s="3"/>
      <c r="R499" s="4"/>
    </row>
    <row r="500">
      <c r="N500" s="34"/>
      <c r="O500" s="34"/>
      <c r="P500" s="34"/>
      <c r="Q500" s="3"/>
      <c r="R500" s="4"/>
    </row>
    <row r="501">
      <c r="N501" s="34"/>
      <c r="O501" s="34"/>
      <c r="P501" s="34"/>
      <c r="Q501" s="3"/>
      <c r="R501" s="4"/>
    </row>
    <row r="502">
      <c r="N502" s="34"/>
      <c r="O502" s="34"/>
      <c r="P502" s="34"/>
      <c r="Q502" s="3"/>
      <c r="R502" s="4"/>
    </row>
    <row r="503">
      <c r="N503" s="34"/>
      <c r="O503" s="34"/>
      <c r="P503" s="34"/>
      <c r="Q503" s="3"/>
      <c r="R503" s="4"/>
    </row>
    <row r="504">
      <c r="N504" s="34"/>
      <c r="O504" s="34"/>
      <c r="P504" s="34"/>
      <c r="Q504" s="3"/>
      <c r="R504" s="4"/>
    </row>
    <row r="505">
      <c r="N505" s="34"/>
      <c r="O505" s="34"/>
      <c r="P505" s="34"/>
      <c r="Q505" s="3"/>
      <c r="R505" s="4"/>
    </row>
    <row r="506">
      <c r="N506" s="34"/>
      <c r="O506" s="34"/>
      <c r="P506" s="34"/>
      <c r="Q506" s="3"/>
      <c r="R506" s="4"/>
    </row>
    <row r="507">
      <c r="N507" s="34"/>
      <c r="O507" s="34"/>
      <c r="P507" s="34"/>
      <c r="Q507" s="3"/>
      <c r="R507" s="4"/>
    </row>
    <row r="508">
      <c r="N508" s="34"/>
      <c r="O508" s="34"/>
      <c r="P508" s="34"/>
      <c r="Q508" s="3"/>
      <c r="R508" s="4"/>
    </row>
    <row r="509">
      <c r="N509" s="34"/>
      <c r="O509" s="34"/>
      <c r="P509" s="34"/>
      <c r="Q509" s="3"/>
      <c r="R509" s="4"/>
    </row>
    <row r="510">
      <c r="N510" s="34"/>
      <c r="O510" s="34"/>
      <c r="P510" s="34"/>
      <c r="Q510" s="3"/>
      <c r="R510" s="4"/>
    </row>
    <row r="511">
      <c r="N511" s="34"/>
      <c r="O511" s="34"/>
      <c r="P511" s="34"/>
      <c r="Q511" s="3"/>
      <c r="R511" s="4"/>
    </row>
    <row r="512">
      <c r="N512" s="34"/>
      <c r="O512" s="34"/>
      <c r="P512" s="34"/>
      <c r="Q512" s="3"/>
      <c r="R512" s="4"/>
    </row>
    <row r="513">
      <c r="N513" s="34"/>
      <c r="O513" s="34"/>
      <c r="P513" s="34"/>
      <c r="Q513" s="3"/>
      <c r="R513" s="4"/>
    </row>
    <row r="514">
      <c r="N514" s="34"/>
      <c r="O514" s="34"/>
      <c r="P514" s="34"/>
      <c r="Q514" s="3"/>
      <c r="R514" s="4"/>
    </row>
    <row r="515">
      <c r="N515" s="34"/>
      <c r="O515" s="34"/>
      <c r="P515" s="34"/>
      <c r="Q515" s="3"/>
      <c r="R515" s="4"/>
    </row>
    <row r="516">
      <c r="N516" s="34"/>
      <c r="O516" s="34"/>
      <c r="P516" s="34"/>
      <c r="Q516" s="3"/>
      <c r="R516" s="4"/>
    </row>
    <row r="517">
      <c r="N517" s="34"/>
      <c r="O517" s="34"/>
      <c r="P517" s="34"/>
      <c r="Q517" s="3"/>
      <c r="R517" s="4"/>
    </row>
    <row r="518">
      <c r="N518" s="34"/>
      <c r="O518" s="34"/>
      <c r="P518" s="34"/>
      <c r="Q518" s="3"/>
      <c r="R518" s="4"/>
    </row>
    <row r="519">
      <c r="N519" s="34"/>
      <c r="O519" s="34"/>
      <c r="P519" s="34"/>
      <c r="Q519" s="3"/>
      <c r="R519" s="4"/>
    </row>
    <row r="520">
      <c r="N520" s="34"/>
      <c r="O520" s="34"/>
      <c r="P520" s="34"/>
      <c r="Q520" s="3"/>
      <c r="R520" s="4"/>
    </row>
    <row r="521">
      <c r="N521" s="34"/>
      <c r="O521" s="34"/>
      <c r="P521" s="34"/>
      <c r="Q521" s="3"/>
      <c r="R521" s="4"/>
    </row>
    <row r="522">
      <c r="N522" s="34"/>
      <c r="O522" s="34"/>
      <c r="P522" s="34"/>
      <c r="Q522" s="3"/>
      <c r="R522" s="4"/>
    </row>
    <row r="523">
      <c r="N523" s="34"/>
      <c r="O523" s="34"/>
      <c r="P523" s="34"/>
      <c r="Q523" s="3"/>
      <c r="R523" s="4"/>
    </row>
    <row r="524">
      <c r="N524" s="34"/>
      <c r="O524" s="34"/>
      <c r="P524" s="34"/>
      <c r="Q524" s="3"/>
      <c r="R524" s="4"/>
    </row>
    <row r="525">
      <c r="N525" s="34"/>
      <c r="O525" s="34"/>
      <c r="P525" s="34"/>
      <c r="Q525" s="3"/>
      <c r="R525" s="4"/>
    </row>
    <row r="526">
      <c r="N526" s="34"/>
      <c r="O526" s="34"/>
      <c r="P526" s="34"/>
      <c r="Q526" s="3"/>
      <c r="R526" s="4"/>
    </row>
    <row r="527">
      <c r="N527" s="34"/>
      <c r="O527" s="34"/>
      <c r="P527" s="34"/>
      <c r="Q527" s="3"/>
      <c r="R527" s="4"/>
    </row>
    <row r="528">
      <c r="N528" s="34"/>
      <c r="O528" s="34"/>
      <c r="P528" s="34"/>
      <c r="Q528" s="3"/>
      <c r="R528" s="4"/>
    </row>
    <row r="529">
      <c r="N529" s="34"/>
      <c r="O529" s="34"/>
      <c r="P529" s="34"/>
      <c r="Q529" s="3"/>
      <c r="R529" s="4"/>
    </row>
    <row r="530">
      <c r="N530" s="34"/>
      <c r="O530" s="34"/>
      <c r="P530" s="34"/>
      <c r="Q530" s="3"/>
      <c r="R530" s="4"/>
    </row>
    <row r="531">
      <c r="N531" s="34"/>
      <c r="O531" s="34"/>
      <c r="P531" s="34"/>
      <c r="Q531" s="3"/>
      <c r="R531" s="4"/>
    </row>
    <row r="532">
      <c r="N532" s="34"/>
      <c r="O532" s="34"/>
      <c r="P532" s="34"/>
      <c r="Q532" s="3"/>
      <c r="R532" s="4"/>
    </row>
    <row r="533">
      <c r="N533" s="34"/>
      <c r="O533" s="34"/>
      <c r="P533" s="34"/>
      <c r="Q533" s="3"/>
      <c r="R533" s="4"/>
    </row>
    <row r="534">
      <c r="N534" s="34"/>
      <c r="O534" s="34"/>
      <c r="P534" s="34"/>
      <c r="Q534" s="3"/>
      <c r="R534" s="4"/>
    </row>
    <row r="535">
      <c r="N535" s="34"/>
      <c r="O535" s="34"/>
      <c r="P535" s="34"/>
      <c r="Q535" s="3"/>
      <c r="R535" s="4"/>
    </row>
    <row r="536">
      <c r="N536" s="34"/>
      <c r="O536" s="34"/>
      <c r="P536" s="34"/>
      <c r="Q536" s="3"/>
      <c r="R536" s="4"/>
    </row>
    <row r="537">
      <c r="N537" s="34"/>
      <c r="O537" s="34"/>
      <c r="P537" s="34"/>
      <c r="Q537" s="3"/>
      <c r="R537" s="4"/>
    </row>
    <row r="538">
      <c r="N538" s="34"/>
      <c r="O538" s="34"/>
      <c r="P538" s="34"/>
      <c r="Q538" s="3"/>
      <c r="R538" s="4"/>
    </row>
    <row r="539">
      <c r="N539" s="34"/>
      <c r="O539" s="34"/>
      <c r="P539" s="34"/>
      <c r="Q539" s="3"/>
      <c r="R539" s="4"/>
    </row>
    <row r="540">
      <c r="N540" s="34"/>
      <c r="O540" s="34"/>
      <c r="P540" s="34"/>
      <c r="Q540" s="3"/>
      <c r="R540" s="4"/>
    </row>
    <row r="541">
      <c r="N541" s="34"/>
      <c r="O541" s="34"/>
      <c r="P541" s="34"/>
      <c r="Q541" s="3"/>
      <c r="R541" s="4"/>
    </row>
    <row r="542">
      <c r="N542" s="34"/>
      <c r="O542" s="34"/>
      <c r="P542" s="34"/>
      <c r="Q542" s="3"/>
      <c r="R542" s="4"/>
    </row>
    <row r="543">
      <c r="N543" s="34"/>
      <c r="O543" s="34"/>
      <c r="P543" s="34"/>
      <c r="Q543" s="3"/>
      <c r="R543" s="4"/>
    </row>
    <row r="544">
      <c r="N544" s="34"/>
      <c r="O544" s="34"/>
      <c r="P544" s="34"/>
      <c r="Q544" s="3"/>
      <c r="R544" s="4"/>
    </row>
    <row r="545">
      <c r="N545" s="34"/>
      <c r="O545" s="34"/>
      <c r="P545" s="34"/>
      <c r="Q545" s="3"/>
      <c r="R545" s="4"/>
    </row>
    <row r="546">
      <c r="N546" s="34"/>
      <c r="O546" s="34"/>
      <c r="P546" s="34"/>
      <c r="Q546" s="3"/>
      <c r="R546" s="4"/>
    </row>
    <row r="547">
      <c r="N547" s="34"/>
      <c r="O547" s="34"/>
      <c r="P547" s="34"/>
      <c r="Q547" s="3"/>
      <c r="R547" s="4"/>
    </row>
    <row r="548">
      <c r="N548" s="34"/>
      <c r="O548" s="34"/>
      <c r="P548" s="34"/>
      <c r="Q548" s="3"/>
      <c r="R548" s="4"/>
    </row>
    <row r="549">
      <c r="N549" s="34"/>
      <c r="O549" s="34"/>
      <c r="P549" s="34"/>
      <c r="Q549" s="3"/>
      <c r="R549" s="4"/>
    </row>
    <row r="550">
      <c r="N550" s="34"/>
      <c r="O550" s="34"/>
      <c r="P550" s="34"/>
      <c r="Q550" s="3"/>
      <c r="R550" s="4"/>
    </row>
    <row r="551">
      <c r="N551" s="34"/>
      <c r="O551" s="34"/>
      <c r="P551" s="34"/>
      <c r="Q551" s="3"/>
      <c r="R551" s="4"/>
    </row>
    <row r="552">
      <c r="N552" s="34"/>
      <c r="O552" s="34"/>
      <c r="P552" s="34"/>
      <c r="Q552" s="3"/>
      <c r="R552" s="4"/>
    </row>
    <row r="553">
      <c r="N553" s="34"/>
      <c r="O553" s="34"/>
      <c r="P553" s="34"/>
      <c r="Q553" s="3"/>
      <c r="R553" s="4"/>
    </row>
    <row r="554">
      <c r="N554" s="34"/>
      <c r="O554" s="34"/>
      <c r="P554" s="34"/>
      <c r="Q554" s="3"/>
      <c r="R554" s="4"/>
    </row>
    <row r="555">
      <c r="N555" s="34"/>
      <c r="O555" s="34"/>
      <c r="P555" s="34"/>
      <c r="Q555" s="3"/>
      <c r="R555" s="4"/>
    </row>
    <row r="556">
      <c r="N556" s="34"/>
      <c r="O556" s="34"/>
      <c r="P556" s="34"/>
      <c r="Q556" s="3"/>
      <c r="R556" s="4"/>
    </row>
    <row r="557">
      <c r="N557" s="34"/>
      <c r="O557" s="34"/>
      <c r="P557" s="34"/>
      <c r="Q557" s="3"/>
      <c r="R557" s="4"/>
    </row>
    <row r="558">
      <c r="N558" s="34"/>
      <c r="O558" s="34"/>
      <c r="P558" s="34"/>
      <c r="Q558" s="3"/>
      <c r="R558" s="4"/>
    </row>
    <row r="559">
      <c r="N559" s="34"/>
      <c r="O559" s="34"/>
      <c r="P559" s="34"/>
      <c r="Q559" s="3"/>
      <c r="R559" s="4"/>
    </row>
    <row r="560">
      <c r="N560" s="34"/>
      <c r="O560" s="34"/>
      <c r="P560" s="34"/>
      <c r="Q560" s="3"/>
      <c r="R560" s="4"/>
    </row>
    <row r="561">
      <c r="N561" s="34"/>
      <c r="O561" s="34"/>
      <c r="P561" s="34"/>
      <c r="Q561" s="3"/>
      <c r="R561" s="4"/>
    </row>
    <row r="562">
      <c r="N562" s="34"/>
      <c r="O562" s="34"/>
      <c r="P562" s="34"/>
      <c r="Q562" s="3"/>
      <c r="R562" s="4"/>
    </row>
    <row r="563">
      <c r="N563" s="34"/>
      <c r="O563" s="34"/>
      <c r="P563" s="34"/>
      <c r="Q563" s="3"/>
      <c r="R563" s="4"/>
    </row>
    <row r="564">
      <c r="N564" s="34"/>
      <c r="O564" s="34"/>
      <c r="P564" s="34"/>
      <c r="Q564" s="3"/>
      <c r="R564" s="4"/>
    </row>
    <row r="565">
      <c r="N565" s="34"/>
      <c r="O565" s="34"/>
      <c r="P565" s="34"/>
      <c r="Q565" s="3"/>
      <c r="R565" s="4"/>
    </row>
    <row r="566">
      <c r="N566" s="34"/>
      <c r="O566" s="34"/>
      <c r="P566" s="34"/>
      <c r="Q566" s="3"/>
      <c r="R566" s="4"/>
    </row>
    <row r="567">
      <c r="N567" s="34"/>
      <c r="O567" s="34"/>
      <c r="P567" s="34"/>
      <c r="Q567" s="3"/>
      <c r="R567" s="4"/>
    </row>
    <row r="568">
      <c r="N568" s="34"/>
      <c r="O568" s="34"/>
      <c r="P568" s="34"/>
      <c r="Q568" s="3"/>
      <c r="R568" s="4"/>
    </row>
    <row r="569">
      <c r="N569" s="34"/>
      <c r="O569" s="34"/>
      <c r="P569" s="34"/>
      <c r="Q569" s="3"/>
      <c r="R569" s="4"/>
    </row>
    <row r="570">
      <c r="N570" s="34"/>
      <c r="O570" s="34"/>
      <c r="P570" s="34"/>
      <c r="Q570" s="3"/>
      <c r="R570" s="4"/>
    </row>
    <row r="571">
      <c r="N571" s="34"/>
      <c r="O571" s="34"/>
      <c r="P571" s="34"/>
      <c r="Q571" s="3"/>
      <c r="R571" s="4"/>
    </row>
    <row r="572">
      <c r="N572" s="34"/>
      <c r="O572" s="34"/>
      <c r="P572" s="34"/>
      <c r="Q572" s="3"/>
      <c r="R572" s="4"/>
    </row>
    <row r="573">
      <c r="N573" s="34"/>
      <c r="O573" s="34"/>
      <c r="P573" s="34"/>
      <c r="Q573" s="3"/>
      <c r="R573" s="4"/>
    </row>
    <row r="574">
      <c r="N574" s="34"/>
      <c r="O574" s="34"/>
      <c r="P574" s="34"/>
      <c r="Q574" s="3"/>
      <c r="R574" s="4"/>
    </row>
    <row r="575">
      <c r="N575" s="34"/>
      <c r="O575" s="34"/>
      <c r="P575" s="34"/>
      <c r="Q575" s="3"/>
      <c r="R575" s="4"/>
    </row>
    <row r="576">
      <c r="N576" s="34"/>
      <c r="O576" s="34"/>
      <c r="P576" s="34"/>
      <c r="Q576" s="3"/>
      <c r="R576" s="4"/>
    </row>
    <row r="577">
      <c r="N577" s="34"/>
      <c r="O577" s="34"/>
      <c r="P577" s="34"/>
      <c r="Q577" s="3"/>
      <c r="R577" s="4"/>
    </row>
    <row r="578">
      <c r="N578" s="34"/>
      <c r="O578" s="34"/>
      <c r="P578" s="34"/>
      <c r="Q578" s="3"/>
      <c r="R578" s="4"/>
    </row>
    <row r="579">
      <c r="N579" s="34"/>
      <c r="O579" s="34"/>
      <c r="P579" s="34"/>
      <c r="Q579" s="3"/>
      <c r="R579" s="4"/>
    </row>
    <row r="580">
      <c r="N580" s="34"/>
      <c r="O580" s="34"/>
      <c r="P580" s="34"/>
      <c r="Q580" s="3"/>
      <c r="R580" s="4"/>
    </row>
    <row r="581">
      <c r="N581" s="34"/>
      <c r="O581" s="34"/>
      <c r="P581" s="34"/>
      <c r="Q581" s="3"/>
      <c r="R581" s="4"/>
    </row>
    <row r="582">
      <c r="N582" s="34"/>
      <c r="O582" s="34"/>
      <c r="P582" s="34"/>
      <c r="Q582" s="3"/>
      <c r="R582" s="4"/>
    </row>
    <row r="583">
      <c r="N583" s="34"/>
      <c r="O583" s="34"/>
      <c r="P583" s="34"/>
      <c r="Q583" s="3"/>
      <c r="R583" s="4"/>
    </row>
    <row r="584">
      <c r="N584" s="34"/>
      <c r="O584" s="34"/>
      <c r="P584" s="34"/>
      <c r="Q584" s="3"/>
      <c r="R584" s="4"/>
    </row>
    <row r="585">
      <c r="N585" s="34"/>
      <c r="O585" s="34"/>
      <c r="P585" s="34"/>
      <c r="Q585" s="3"/>
      <c r="R585" s="4"/>
    </row>
    <row r="586">
      <c r="N586" s="34"/>
      <c r="O586" s="34"/>
      <c r="P586" s="34"/>
      <c r="Q586" s="3"/>
      <c r="R586" s="4"/>
    </row>
    <row r="587">
      <c r="N587" s="34"/>
      <c r="O587" s="34"/>
      <c r="P587" s="34"/>
      <c r="Q587" s="3"/>
      <c r="R587" s="4"/>
    </row>
    <row r="588">
      <c r="N588" s="34"/>
      <c r="O588" s="34"/>
      <c r="P588" s="34"/>
      <c r="Q588" s="3"/>
      <c r="R588" s="4"/>
    </row>
    <row r="589">
      <c r="N589" s="34"/>
      <c r="O589" s="34"/>
      <c r="P589" s="34"/>
      <c r="Q589" s="3"/>
      <c r="R589" s="4"/>
    </row>
    <row r="590">
      <c r="N590" s="34"/>
      <c r="O590" s="34"/>
      <c r="P590" s="34"/>
      <c r="Q590" s="3"/>
      <c r="R590" s="4"/>
    </row>
    <row r="591">
      <c r="N591" s="34"/>
      <c r="O591" s="34"/>
      <c r="P591" s="34"/>
      <c r="Q591" s="3"/>
      <c r="R591" s="4"/>
    </row>
    <row r="592">
      <c r="N592" s="34"/>
      <c r="O592" s="34"/>
      <c r="P592" s="34"/>
      <c r="Q592" s="3"/>
      <c r="R592" s="4"/>
    </row>
    <row r="593">
      <c r="N593" s="34"/>
      <c r="O593" s="34"/>
      <c r="P593" s="34"/>
      <c r="Q593" s="3"/>
      <c r="R593" s="4"/>
    </row>
    <row r="594">
      <c r="N594" s="34"/>
      <c r="O594" s="34"/>
      <c r="P594" s="34"/>
      <c r="Q594" s="3"/>
      <c r="R594" s="4"/>
    </row>
    <row r="595">
      <c r="N595" s="34"/>
      <c r="O595" s="34"/>
      <c r="P595" s="34"/>
      <c r="Q595" s="3"/>
      <c r="R595" s="4"/>
    </row>
    <row r="596">
      <c r="N596" s="34"/>
      <c r="O596" s="34"/>
      <c r="P596" s="34"/>
      <c r="Q596" s="3"/>
      <c r="R596" s="4"/>
    </row>
    <row r="597">
      <c r="N597" s="34"/>
      <c r="O597" s="34"/>
      <c r="P597" s="34"/>
      <c r="Q597" s="3"/>
      <c r="R597" s="4"/>
    </row>
    <row r="598">
      <c r="N598" s="34"/>
      <c r="O598" s="34"/>
      <c r="P598" s="34"/>
      <c r="Q598" s="3"/>
      <c r="R598" s="4"/>
    </row>
    <row r="599">
      <c r="N599" s="34"/>
      <c r="O599" s="34"/>
      <c r="P599" s="34"/>
      <c r="Q599" s="3"/>
      <c r="R599" s="4"/>
    </row>
    <row r="600">
      <c r="N600" s="34"/>
      <c r="O600" s="34"/>
      <c r="P600" s="34"/>
      <c r="Q600" s="3"/>
      <c r="R600" s="4"/>
    </row>
    <row r="601">
      <c r="N601" s="34"/>
      <c r="O601" s="34"/>
      <c r="P601" s="34"/>
      <c r="Q601" s="3"/>
      <c r="R601" s="4"/>
    </row>
    <row r="602">
      <c r="N602" s="34"/>
      <c r="O602" s="34"/>
      <c r="P602" s="34"/>
      <c r="Q602" s="3"/>
      <c r="R602" s="4"/>
    </row>
    <row r="603">
      <c r="N603" s="34"/>
      <c r="O603" s="34"/>
      <c r="P603" s="34"/>
      <c r="Q603" s="3"/>
      <c r="R603" s="4"/>
    </row>
    <row r="604">
      <c r="N604" s="34"/>
      <c r="O604" s="34"/>
      <c r="P604" s="34"/>
      <c r="Q604" s="3"/>
      <c r="R604" s="4"/>
    </row>
    <row r="605">
      <c r="N605" s="34"/>
      <c r="O605" s="34"/>
      <c r="P605" s="34"/>
      <c r="Q605" s="3"/>
      <c r="R605" s="4"/>
    </row>
    <row r="606">
      <c r="N606" s="34"/>
      <c r="O606" s="34"/>
      <c r="P606" s="34"/>
      <c r="Q606" s="3"/>
      <c r="R606" s="4"/>
    </row>
    <row r="607">
      <c r="N607" s="34"/>
      <c r="O607" s="34"/>
      <c r="P607" s="34"/>
      <c r="Q607" s="3"/>
      <c r="R607" s="4"/>
    </row>
    <row r="608">
      <c r="N608" s="34"/>
      <c r="O608" s="34"/>
      <c r="P608" s="34"/>
      <c r="Q608" s="3"/>
      <c r="R608" s="4"/>
    </row>
    <row r="609">
      <c r="N609" s="34"/>
      <c r="O609" s="34"/>
      <c r="P609" s="34"/>
      <c r="Q609" s="3"/>
      <c r="R609" s="4"/>
    </row>
    <row r="610">
      <c r="N610" s="34"/>
      <c r="O610" s="34"/>
      <c r="P610" s="34"/>
      <c r="Q610" s="3"/>
      <c r="R610" s="4"/>
    </row>
    <row r="611">
      <c r="N611" s="34"/>
      <c r="O611" s="34"/>
      <c r="P611" s="34"/>
      <c r="Q611" s="3"/>
      <c r="R611" s="4"/>
    </row>
    <row r="612">
      <c r="N612" s="34"/>
      <c r="O612" s="34"/>
      <c r="P612" s="34"/>
      <c r="Q612" s="3"/>
      <c r="R612" s="4"/>
    </row>
    <row r="613">
      <c r="N613" s="34"/>
      <c r="O613" s="34"/>
      <c r="P613" s="34"/>
      <c r="Q613" s="3"/>
      <c r="R613" s="4"/>
    </row>
    <row r="614">
      <c r="N614" s="34"/>
      <c r="O614" s="34"/>
      <c r="P614" s="34"/>
      <c r="Q614" s="3"/>
      <c r="R614" s="4"/>
    </row>
    <row r="615">
      <c r="N615" s="34"/>
      <c r="O615" s="34"/>
      <c r="P615" s="34"/>
      <c r="Q615" s="3"/>
      <c r="R615" s="4"/>
    </row>
    <row r="616">
      <c r="N616" s="34"/>
      <c r="O616" s="34"/>
      <c r="P616" s="34"/>
      <c r="Q616" s="3"/>
      <c r="R616" s="4"/>
    </row>
    <row r="617">
      <c r="N617" s="34"/>
      <c r="O617" s="34"/>
      <c r="P617" s="34"/>
      <c r="Q617" s="3"/>
      <c r="R617" s="4"/>
    </row>
    <row r="618">
      <c r="N618" s="34"/>
      <c r="O618" s="34"/>
      <c r="P618" s="34"/>
      <c r="Q618" s="3"/>
      <c r="R618" s="4"/>
    </row>
    <row r="619">
      <c r="N619" s="34"/>
      <c r="O619" s="34"/>
      <c r="P619" s="34"/>
      <c r="Q619" s="3"/>
      <c r="R619" s="4"/>
    </row>
    <row r="620">
      <c r="N620" s="34"/>
      <c r="O620" s="34"/>
      <c r="P620" s="34"/>
      <c r="Q620" s="3"/>
      <c r="R620" s="4"/>
    </row>
    <row r="621">
      <c r="N621" s="34"/>
      <c r="O621" s="34"/>
      <c r="P621" s="34"/>
      <c r="Q621" s="3"/>
      <c r="R621" s="4"/>
    </row>
    <row r="622">
      <c r="N622" s="34"/>
      <c r="O622" s="34"/>
      <c r="P622" s="34"/>
      <c r="Q622" s="3"/>
      <c r="R622" s="4"/>
    </row>
    <row r="623">
      <c r="N623" s="34"/>
      <c r="O623" s="34"/>
      <c r="P623" s="34"/>
      <c r="Q623" s="3"/>
      <c r="R623" s="4"/>
    </row>
    <row r="624">
      <c r="N624" s="34"/>
      <c r="O624" s="34"/>
      <c r="P624" s="34"/>
      <c r="Q624" s="3"/>
      <c r="R624" s="4"/>
    </row>
    <row r="625">
      <c r="N625" s="34"/>
      <c r="O625" s="34"/>
      <c r="P625" s="34"/>
      <c r="Q625" s="3"/>
      <c r="R625" s="4"/>
    </row>
    <row r="626">
      <c r="N626" s="34"/>
      <c r="O626" s="34"/>
      <c r="P626" s="34"/>
      <c r="Q626" s="3"/>
      <c r="R626" s="4"/>
    </row>
    <row r="627">
      <c r="N627" s="34"/>
      <c r="O627" s="34"/>
      <c r="P627" s="34"/>
      <c r="Q627" s="3"/>
      <c r="R627" s="4"/>
    </row>
    <row r="628">
      <c r="N628" s="34"/>
      <c r="O628" s="34"/>
      <c r="P628" s="34"/>
      <c r="Q628" s="3"/>
      <c r="R628" s="4"/>
    </row>
    <row r="629">
      <c r="N629" s="34"/>
      <c r="O629" s="34"/>
      <c r="P629" s="34"/>
      <c r="Q629" s="3"/>
      <c r="R629" s="4"/>
    </row>
    <row r="630">
      <c r="N630" s="34"/>
      <c r="O630" s="34"/>
      <c r="P630" s="34"/>
      <c r="Q630" s="3"/>
      <c r="R630" s="4"/>
    </row>
    <row r="631">
      <c r="N631" s="34"/>
      <c r="O631" s="34"/>
      <c r="P631" s="34"/>
      <c r="Q631" s="3"/>
      <c r="R631" s="4"/>
    </row>
    <row r="632">
      <c r="N632" s="34"/>
      <c r="O632" s="34"/>
      <c r="P632" s="34"/>
      <c r="Q632" s="3"/>
      <c r="R632" s="4"/>
    </row>
    <row r="633">
      <c r="N633" s="34"/>
      <c r="O633" s="34"/>
      <c r="P633" s="34"/>
      <c r="Q633" s="3"/>
      <c r="R633" s="4"/>
    </row>
    <row r="634">
      <c r="N634" s="34"/>
      <c r="O634" s="34"/>
      <c r="P634" s="34"/>
      <c r="Q634" s="3"/>
      <c r="R634" s="4"/>
    </row>
    <row r="635">
      <c r="N635" s="34"/>
      <c r="O635" s="34"/>
      <c r="P635" s="34"/>
      <c r="Q635" s="3"/>
      <c r="R635" s="4"/>
    </row>
    <row r="636">
      <c r="N636" s="34"/>
      <c r="O636" s="34"/>
      <c r="P636" s="34"/>
      <c r="Q636" s="3"/>
      <c r="R636" s="4"/>
    </row>
    <row r="637">
      <c r="N637" s="34"/>
      <c r="O637" s="34"/>
      <c r="P637" s="34"/>
      <c r="Q637" s="3"/>
      <c r="R637" s="4"/>
    </row>
    <row r="638">
      <c r="N638" s="34"/>
      <c r="O638" s="34"/>
      <c r="P638" s="34"/>
      <c r="Q638" s="3"/>
      <c r="R638" s="4"/>
    </row>
    <row r="639">
      <c r="N639" s="34"/>
      <c r="O639" s="34"/>
      <c r="P639" s="34"/>
      <c r="Q639" s="3"/>
      <c r="R639" s="4"/>
    </row>
    <row r="640">
      <c r="N640" s="34"/>
      <c r="O640" s="34"/>
      <c r="P640" s="34"/>
      <c r="Q640" s="3"/>
      <c r="R640" s="4"/>
    </row>
    <row r="641">
      <c r="N641" s="34"/>
      <c r="O641" s="34"/>
      <c r="P641" s="34"/>
      <c r="Q641" s="3"/>
      <c r="R641" s="4"/>
    </row>
    <row r="642">
      <c r="N642" s="34"/>
      <c r="O642" s="34"/>
      <c r="P642" s="34"/>
      <c r="Q642" s="3"/>
      <c r="R642" s="4"/>
    </row>
    <row r="643">
      <c r="N643" s="34"/>
      <c r="O643" s="34"/>
      <c r="P643" s="34"/>
      <c r="Q643" s="3"/>
      <c r="R643" s="4"/>
    </row>
    <row r="644">
      <c r="N644" s="34"/>
      <c r="O644" s="34"/>
      <c r="P644" s="34"/>
      <c r="Q644" s="3"/>
      <c r="R644" s="4"/>
    </row>
    <row r="645">
      <c r="N645" s="34"/>
      <c r="O645" s="34"/>
      <c r="P645" s="34"/>
      <c r="Q645" s="3"/>
      <c r="R645" s="4"/>
    </row>
    <row r="646">
      <c r="N646" s="34"/>
      <c r="O646" s="34"/>
      <c r="P646" s="34"/>
      <c r="Q646" s="3"/>
      <c r="R646" s="4"/>
    </row>
    <row r="647">
      <c r="N647" s="34"/>
      <c r="O647" s="34"/>
      <c r="P647" s="34"/>
      <c r="Q647" s="3"/>
      <c r="R647" s="4"/>
    </row>
    <row r="648">
      <c r="N648" s="34"/>
      <c r="O648" s="34"/>
      <c r="P648" s="34"/>
      <c r="Q648" s="3"/>
      <c r="R648" s="4"/>
    </row>
    <row r="649">
      <c r="N649" s="34"/>
      <c r="O649" s="34"/>
      <c r="P649" s="34"/>
      <c r="Q649" s="3"/>
      <c r="R649" s="4"/>
    </row>
    <row r="650">
      <c r="N650" s="34"/>
      <c r="O650" s="34"/>
      <c r="P650" s="34"/>
      <c r="Q650" s="3"/>
      <c r="R650" s="4"/>
    </row>
    <row r="651">
      <c r="N651" s="34"/>
      <c r="O651" s="34"/>
      <c r="P651" s="34"/>
      <c r="Q651" s="3"/>
      <c r="R651" s="4"/>
    </row>
    <row r="652">
      <c r="N652" s="34"/>
      <c r="O652" s="34"/>
      <c r="P652" s="34"/>
      <c r="Q652" s="3"/>
      <c r="R652" s="4"/>
    </row>
    <row r="653">
      <c r="N653" s="34"/>
      <c r="O653" s="34"/>
      <c r="P653" s="34"/>
      <c r="Q653" s="3"/>
      <c r="R653" s="4"/>
    </row>
    <row r="654">
      <c r="N654" s="34"/>
      <c r="O654" s="34"/>
      <c r="P654" s="34"/>
      <c r="Q654" s="3"/>
      <c r="R654" s="4"/>
    </row>
    <row r="655">
      <c r="N655" s="34"/>
      <c r="O655" s="34"/>
      <c r="P655" s="34"/>
      <c r="Q655" s="3"/>
      <c r="R655" s="4"/>
    </row>
    <row r="656">
      <c r="N656" s="34"/>
      <c r="O656" s="34"/>
      <c r="P656" s="34"/>
      <c r="Q656" s="3"/>
      <c r="R656" s="4"/>
    </row>
    <row r="657">
      <c r="N657" s="34"/>
      <c r="O657" s="34"/>
      <c r="P657" s="34"/>
      <c r="Q657" s="3"/>
      <c r="R657" s="4"/>
    </row>
    <row r="658">
      <c r="N658" s="34"/>
      <c r="O658" s="34"/>
      <c r="P658" s="34"/>
      <c r="Q658" s="3"/>
      <c r="R658" s="4"/>
    </row>
    <row r="659">
      <c r="N659" s="34"/>
      <c r="O659" s="34"/>
      <c r="P659" s="34"/>
      <c r="Q659" s="3"/>
      <c r="R659" s="4"/>
    </row>
    <row r="660">
      <c r="N660" s="34"/>
      <c r="O660" s="34"/>
      <c r="P660" s="34"/>
      <c r="Q660" s="3"/>
      <c r="R660" s="4"/>
    </row>
    <row r="661">
      <c r="N661" s="34"/>
      <c r="O661" s="34"/>
      <c r="P661" s="34"/>
      <c r="Q661" s="3"/>
      <c r="R661" s="4"/>
    </row>
    <row r="662">
      <c r="N662" s="34"/>
      <c r="O662" s="34"/>
      <c r="P662" s="34"/>
      <c r="Q662" s="3"/>
      <c r="R662" s="4"/>
    </row>
    <row r="663">
      <c r="N663" s="34"/>
      <c r="O663" s="34"/>
      <c r="P663" s="34"/>
      <c r="Q663" s="3"/>
      <c r="R663" s="4"/>
    </row>
    <row r="664">
      <c r="N664" s="34"/>
      <c r="O664" s="34"/>
      <c r="P664" s="34"/>
      <c r="Q664" s="3"/>
      <c r="R664" s="4"/>
    </row>
    <row r="665">
      <c r="N665" s="34"/>
      <c r="O665" s="34"/>
      <c r="P665" s="34"/>
      <c r="Q665" s="3"/>
      <c r="R665" s="4"/>
    </row>
    <row r="666">
      <c r="N666" s="34"/>
      <c r="O666" s="34"/>
      <c r="P666" s="34"/>
      <c r="Q666" s="3"/>
      <c r="R666" s="4"/>
    </row>
    <row r="667">
      <c r="N667" s="34"/>
      <c r="O667" s="34"/>
      <c r="P667" s="34"/>
      <c r="Q667" s="3"/>
      <c r="R667" s="4"/>
    </row>
    <row r="668">
      <c r="N668" s="34"/>
      <c r="O668" s="34"/>
      <c r="P668" s="34"/>
      <c r="Q668" s="3"/>
      <c r="R668" s="4"/>
    </row>
    <row r="669">
      <c r="N669" s="34"/>
      <c r="O669" s="34"/>
      <c r="P669" s="34"/>
      <c r="Q669" s="3"/>
      <c r="R669" s="4"/>
    </row>
    <row r="670">
      <c r="N670" s="34"/>
      <c r="O670" s="34"/>
      <c r="P670" s="34"/>
      <c r="Q670" s="3"/>
      <c r="R670" s="4"/>
    </row>
    <row r="671">
      <c r="N671" s="34"/>
      <c r="O671" s="34"/>
      <c r="P671" s="34"/>
      <c r="Q671" s="3"/>
      <c r="R671" s="4"/>
    </row>
    <row r="672">
      <c r="N672" s="34"/>
      <c r="O672" s="34"/>
      <c r="P672" s="34"/>
      <c r="Q672" s="3"/>
      <c r="R672" s="4"/>
    </row>
    <row r="673">
      <c r="N673" s="34"/>
      <c r="O673" s="34"/>
      <c r="P673" s="34"/>
      <c r="Q673" s="3"/>
      <c r="R673" s="4"/>
    </row>
    <row r="674">
      <c r="N674" s="34"/>
      <c r="O674" s="34"/>
      <c r="P674" s="34"/>
      <c r="Q674" s="3"/>
      <c r="R674" s="4"/>
    </row>
    <row r="675">
      <c r="N675" s="34"/>
      <c r="O675" s="34"/>
      <c r="P675" s="34"/>
      <c r="Q675" s="3"/>
      <c r="R675" s="4"/>
    </row>
    <row r="676">
      <c r="N676" s="34"/>
      <c r="O676" s="34"/>
      <c r="P676" s="34"/>
      <c r="Q676" s="3"/>
      <c r="R676" s="4"/>
    </row>
    <row r="677">
      <c r="N677" s="34"/>
      <c r="O677" s="34"/>
      <c r="P677" s="34"/>
      <c r="Q677" s="3"/>
      <c r="R677" s="4"/>
    </row>
    <row r="678">
      <c r="N678" s="34"/>
      <c r="O678" s="34"/>
      <c r="P678" s="34"/>
      <c r="Q678" s="3"/>
      <c r="R678" s="4"/>
    </row>
    <row r="679">
      <c r="N679" s="34"/>
      <c r="O679" s="34"/>
      <c r="P679" s="34"/>
      <c r="Q679" s="3"/>
      <c r="R679" s="4"/>
    </row>
    <row r="680">
      <c r="N680" s="34"/>
      <c r="O680" s="34"/>
      <c r="P680" s="34"/>
      <c r="Q680" s="3"/>
      <c r="R680" s="4"/>
    </row>
    <row r="681">
      <c r="N681" s="34"/>
      <c r="O681" s="34"/>
      <c r="P681" s="34"/>
      <c r="Q681" s="3"/>
      <c r="R681" s="4"/>
    </row>
    <row r="682">
      <c r="N682" s="34"/>
      <c r="O682" s="34"/>
      <c r="P682" s="34"/>
      <c r="Q682" s="3"/>
      <c r="R682" s="4"/>
    </row>
    <row r="683">
      <c r="N683" s="34"/>
      <c r="O683" s="34"/>
      <c r="P683" s="34"/>
      <c r="Q683" s="3"/>
      <c r="R683" s="4"/>
    </row>
    <row r="684">
      <c r="N684" s="34"/>
      <c r="O684" s="34"/>
      <c r="P684" s="34"/>
      <c r="Q684" s="3"/>
      <c r="R684" s="4"/>
    </row>
    <row r="685">
      <c r="N685" s="34"/>
      <c r="O685" s="34"/>
      <c r="P685" s="34"/>
      <c r="Q685" s="3"/>
      <c r="R685" s="4"/>
    </row>
    <row r="686">
      <c r="N686" s="34"/>
      <c r="O686" s="34"/>
      <c r="P686" s="34"/>
      <c r="Q686" s="3"/>
      <c r="R686" s="4"/>
    </row>
    <row r="687">
      <c r="N687" s="34"/>
      <c r="O687" s="34"/>
      <c r="P687" s="34"/>
      <c r="Q687" s="3"/>
      <c r="R687" s="4"/>
    </row>
    <row r="688">
      <c r="N688" s="34"/>
      <c r="O688" s="34"/>
      <c r="P688" s="34"/>
      <c r="Q688" s="3"/>
      <c r="R688" s="4"/>
    </row>
    <row r="689">
      <c r="N689" s="34"/>
      <c r="O689" s="34"/>
      <c r="P689" s="34"/>
      <c r="Q689" s="3"/>
      <c r="R689" s="4"/>
    </row>
    <row r="690">
      <c r="N690" s="34"/>
      <c r="O690" s="34"/>
      <c r="P690" s="34"/>
      <c r="Q690" s="3"/>
      <c r="R690" s="4"/>
    </row>
    <row r="691">
      <c r="N691" s="34"/>
      <c r="O691" s="34"/>
      <c r="P691" s="34"/>
      <c r="Q691" s="3"/>
      <c r="R691" s="4"/>
    </row>
    <row r="692">
      <c r="N692" s="34"/>
      <c r="O692" s="34"/>
      <c r="P692" s="34"/>
      <c r="Q692" s="3"/>
      <c r="R692" s="4"/>
    </row>
    <row r="693">
      <c r="N693" s="34"/>
      <c r="O693" s="34"/>
      <c r="P693" s="34"/>
      <c r="Q693" s="3"/>
      <c r="R693" s="4"/>
    </row>
    <row r="694">
      <c r="N694" s="34"/>
      <c r="O694" s="34"/>
      <c r="P694" s="34"/>
      <c r="Q694" s="3"/>
      <c r="R694" s="4"/>
    </row>
    <row r="695">
      <c r="N695" s="34"/>
      <c r="O695" s="34"/>
      <c r="P695" s="34"/>
      <c r="Q695" s="3"/>
      <c r="R695" s="4"/>
    </row>
    <row r="696">
      <c r="N696" s="34"/>
      <c r="O696" s="34"/>
      <c r="P696" s="34"/>
      <c r="Q696" s="3"/>
      <c r="R696" s="4"/>
    </row>
    <row r="697">
      <c r="N697" s="34"/>
      <c r="O697" s="34"/>
      <c r="P697" s="34"/>
      <c r="Q697" s="3"/>
      <c r="R697" s="4"/>
    </row>
    <row r="698">
      <c r="N698" s="34"/>
      <c r="O698" s="34"/>
      <c r="P698" s="34"/>
      <c r="Q698" s="3"/>
      <c r="R698" s="4"/>
    </row>
    <row r="699">
      <c r="N699" s="34"/>
      <c r="O699" s="34"/>
      <c r="P699" s="34"/>
      <c r="Q699" s="3"/>
      <c r="R699" s="4"/>
    </row>
    <row r="700">
      <c r="N700" s="34"/>
      <c r="O700" s="34"/>
      <c r="P700" s="34"/>
      <c r="Q700" s="3"/>
      <c r="R700" s="4"/>
    </row>
    <row r="701">
      <c r="N701" s="34"/>
      <c r="O701" s="34"/>
      <c r="P701" s="34"/>
      <c r="Q701" s="3"/>
      <c r="R701" s="4"/>
    </row>
    <row r="702">
      <c r="N702" s="34"/>
      <c r="O702" s="34"/>
      <c r="P702" s="34"/>
      <c r="Q702" s="3"/>
      <c r="R702" s="4"/>
    </row>
    <row r="703">
      <c r="N703" s="34"/>
      <c r="O703" s="34"/>
      <c r="P703" s="34"/>
      <c r="Q703" s="3"/>
      <c r="R703" s="4"/>
    </row>
    <row r="704">
      <c r="N704" s="34"/>
      <c r="O704" s="34"/>
      <c r="P704" s="34"/>
      <c r="Q704" s="3"/>
      <c r="R704" s="4"/>
    </row>
    <row r="705">
      <c r="N705" s="34"/>
      <c r="O705" s="34"/>
      <c r="P705" s="34"/>
      <c r="Q705" s="3"/>
      <c r="R705" s="4"/>
    </row>
    <row r="706">
      <c r="N706" s="34"/>
      <c r="O706" s="34"/>
      <c r="P706" s="34"/>
      <c r="Q706" s="3"/>
      <c r="R706" s="4"/>
    </row>
    <row r="707">
      <c r="N707" s="34"/>
      <c r="O707" s="34"/>
      <c r="P707" s="34"/>
      <c r="Q707" s="3"/>
      <c r="R707" s="4"/>
    </row>
    <row r="708">
      <c r="N708" s="34"/>
      <c r="O708" s="34"/>
      <c r="P708" s="34"/>
      <c r="Q708" s="3"/>
      <c r="R708" s="4"/>
    </row>
    <row r="709">
      <c r="N709" s="34"/>
      <c r="O709" s="34"/>
      <c r="P709" s="34"/>
      <c r="Q709" s="3"/>
      <c r="R709" s="4"/>
    </row>
    <row r="710">
      <c r="N710" s="34"/>
      <c r="O710" s="34"/>
      <c r="P710" s="34"/>
      <c r="Q710" s="3"/>
      <c r="R710" s="4"/>
    </row>
    <row r="711">
      <c r="N711" s="34"/>
      <c r="O711" s="34"/>
      <c r="P711" s="34"/>
      <c r="Q711" s="3"/>
      <c r="R711" s="4"/>
    </row>
    <row r="712">
      <c r="N712" s="34"/>
      <c r="O712" s="34"/>
      <c r="P712" s="34"/>
      <c r="Q712" s="3"/>
      <c r="R712" s="4"/>
    </row>
    <row r="713">
      <c r="N713" s="34"/>
      <c r="O713" s="34"/>
      <c r="P713" s="34"/>
      <c r="Q713" s="3"/>
      <c r="R713" s="4"/>
    </row>
    <row r="714">
      <c r="N714" s="34"/>
      <c r="O714" s="34"/>
      <c r="P714" s="34"/>
      <c r="Q714" s="3"/>
      <c r="R714" s="4"/>
    </row>
    <row r="715">
      <c r="N715" s="34"/>
      <c r="O715" s="34"/>
      <c r="P715" s="34"/>
      <c r="Q715" s="3"/>
      <c r="R715" s="4"/>
    </row>
    <row r="716">
      <c r="N716" s="34"/>
      <c r="O716" s="34"/>
      <c r="P716" s="34"/>
      <c r="Q716" s="3"/>
      <c r="R716" s="4"/>
    </row>
    <row r="717">
      <c r="N717" s="34"/>
      <c r="O717" s="34"/>
      <c r="P717" s="34"/>
      <c r="Q717" s="3"/>
      <c r="R717" s="4"/>
    </row>
    <row r="718">
      <c r="N718" s="34"/>
      <c r="O718" s="34"/>
      <c r="P718" s="34"/>
      <c r="Q718" s="3"/>
      <c r="R718" s="4"/>
    </row>
    <row r="719">
      <c r="N719" s="34"/>
      <c r="O719" s="34"/>
      <c r="P719" s="34"/>
      <c r="Q719" s="3"/>
      <c r="R719" s="4"/>
    </row>
    <row r="720">
      <c r="N720" s="34"/>
      <c r="O720" s="34"/>
      <c r="P720" s="34"/>
      <c r="Q720" s="3"/>
      <c r="R720" s="4"/>
    </row>
    <row r="721">
      <c r="N721" s="34"/>
      <c r="O721" s="34"/>
      <c r="P721" s="34"/>
      <c r="Q721" s="3"/>
      <c r="R721" s="4"/>
    </row>
    <row r="722">
      <c r="N722" s="34"/>
      <c r="O722" s="34"/>
      <c r="P722" s="34"/>
      <c r="Q722" s="3"/>
      <c r="R722" s="4"/>
    </row>
    <row r="723">
      <c r="N723" s="34"/>
      <c r="O723" s="34"/>
      <c r="P723" s="34"/>
      <c r="Q723" s="3"/>
      <c r="R723" s="4"/>
    </row>
    <row r="724">
      <c r="N724" s="34"/>
      <c r="O724" s="34"/>
      <c r="P724" s="34"/>
      <c r="Q724" s="3"/>
      <c r="R724" s="4"/>
    </row>
    <row r="725">
      <c r="N725" s="34"/>
      <c r="O725" s="34"/>
      <c r="P725" s="34"/>
      <c r="Q725" s="3"/>
      <c r="R725" s="4"/>
    </row>
    <row r="726">
      <c r="N726" s="34"/>
      <c r="O726" s="34"/>
      <c r="P726" s="34"/>
      <c r="Q726" s="3"/>
      <c r="R726" s="4"/>
    </row>
    <row r="727">
      <c r="N727" s="34"/>
      <c r="O727" s="34"/>
      <c r="P727" s="34"/>
      <c r="Q727" s="3"/>
      <c r="R727" s="4"/>
    </row>
    <row r="728">
      <c r="N728" s="34"/>
      <c r="O728" s="34"/>
      <c r="P728" s="34"/>
      <c r="Q728" s="3"/>
      <c r="R728" s="4"/>
    </row>
    <row r="729">
      <c r="N729" s="34"/>
      <c r="O729" s="34"/>
      <c r="P729" s="34"/>
      <c r="Q729" s="3"/>
      <c r="R729" s="4"/>
    </row>
    <row r="730">
      <c r="N730" s="34"/>
      <c r="O730" s="34"/>
      <c r="P730" s="34"/>
      <c r="Q730" s="3"/>
      <c r="R730" s="4"/>
    </row>
    <row r="731">
      <c r="N731" s="34"/>
      <c r="O731" s="34"/>
      <c r="P731" s="34"/>
      <c r="Q731" s="3"/>
      <c r="R731" s="4"/>
    </row>
    <row r="732">
      <c r="N732" s="34"/>
      <c r="O732" s="34"/>
      <c r="P732" s="34"/>
      <c r="Q732" s="3"/>
      <c r="R732" s="4"/>
    </row>
    <row r="733">
      <c r="N733" s="34"/>
      <c r="O733" s="34"/>
      <c r="P733" s="34"/>
      <c r="Q733" s="3"/>
      <c r="R733" s="4"/>
    </row>
    <row r="734">
      <c r="N734" s="34"/>
      <c r="O734" s="34"/>
      <c r="P734" s="34"/>
      <c r="Q734" s="3"/>
      <c r="R734" s="4"/>
    </row>
    <row r="735">
      <c r="N735" s="34"/>
      <c r="O735" s="34"/>
      <c r="P735" s="34"/>
      <c r="Q735" s="3"/>
      <c r="R735" s="4"/>
    </row>
    <row r="736">
      <c r="N736" s="34"/>
      <c r="O736" s="34"/>
      <c r="P736" s="34"/>
      <c r="Q736" s="3"/>
      <c r="R736" s="4"/>
    </row>
    <row r="737">
      <c r="N737" s="34"/>
      <c r="O737" s="34"/>
      <c r="P737" s="34"/>
      <c r="Q737" s="3"/>
      <c r="R737" s="4"/>
    </row>
    <row r="738">
      <c r="N738" s="34"/>
      <c r="O738" s="34"/>
      <c r="P738" s="34"/>
      <c r="Q738" s="3"/>
      <c r="R738" s="4"/>
    </row>
    <row r="739">
      <c r="N739" s="34"/>
      <c r="O739" s="34"/>
      <c r="P739" s="34"/>
      <c r="Q739" s="3"/>
      <c r="R739" s="4"/>
    </row>
    <row r="740">
      <c r="N740" s="34"/>
      <c r="O740" s="34"/>
      <c r="P740" s="34"/>
      <c r="Q740" s="3"/>
      <c r="R740" s="4"/>
    </row>
    <row r="741">
      <c r="N741" s="34"/>
      <c r="O741" s="34"/>
      <c r="P741" s="34"/>
      <c r="Q741" s="3"/>
      <c r="R741" s="4"/>
    </row>
    <row r="742">
      <c r="N742" s="34"/>
      <c r="O742" s="34"/>
      <c r="P742" s="34"/>
      <c r="Q742" s="3"/>
      <c r="R742" s="4"/>
    </row>
    <row r="743">
      <c r="N743" s="34"/>
      <c r="O743" s="34"/>
      <c r="P743" s="34"/>
      <c r="Q743" s="3"/>
      <c r="R743" s="4"/>
    </row>
    <row r="744">
      <c r="N744" s="34"/>
      <c r="O744" s="34"/>
      <c r="P744" s="34"/>
      <c r="Q744" s="3"/>
      <c r="R744" s="4"/>
    </row>
    <row r="745">
      <c r="N745" s="34"/>
      <c r="O745" s="34"/>
      <c r="P745" s="34"/>
      <c r="Q745" s="3"/>
      <c r="R745" s="4"/>
    </row>
    <row r="746">
      <c r="N746" s="34"/>
      <c r="O746" s="34"/>
      <c r="P746" s="34"/>
      <c r="Q746" s="3"/>
      <c r="R746" s="4"/>
    </row>
    <row r="747">
      <c r="N747" s="34"/>
      <c r="O747" s="34"/>
      <c r="P747" s="34"/>
      <c r="Q747" s="3"/>
      <c r="R747" s="4"/>
    </row>
    <row r="748">
      <c r="N748" s="34"/>
      <c r="O748" s="34"/>
      <c r="P748" s="34"/>
      <c r="Q748" s="3"/>
      <c r="R748" s="4"/>
    </row>
    <row r="749">
      <c r="N749" s="34"/>
      <c r="O749" s="34"/>
      <c r="P749" s="34"/>
      <c r="Q749" s="3"/>
      <c r="R749" s="4"/>
    </row>
    <row r="750">
      <c r="N750" s="34"/>
      <c r="O750" s="34"/>
      <c r="P750" s="34"/>
      <c r="Q750" s="3"/>
      <c r="R750" s="4"/>
    </row>
    <row r="751">
      <c r="N751" s="34"/>
      <c r="O751" s="34"/>
      <c r="P751" s="34"/>
      <c r="Q751" s="3"/>
      <c r="R751" s="4"/>
    </row>
    <row r="752">
      <c r="N752" s="34"/>
      <c r="O752" s="34"/>
      <c r="P752" s="34"/>
      <c r="Q752" s="3"/>
      <c r="R752" s="4"/>
    </row>
    <row r="753">
      <c r="N753" s="34"/>
      <c r="O753" s="34"/>
      <c r="P753" s="34"/>
      <c r="Q753" s="3"/>
      <c r="R753" s="4"/>
    </row>
    <row r="754">
      <c r="N754" s="34"/>
      <c r="O754" s="34"/>
      <c r="P754" s="34"/>
      <c r="Q754" s="3"/>
      <c r="R754" s="4"/>
    </row>
    <row r="755">
      <c r="N755" s="34"/>
      <c r="O755" s="34"/>
      <c r="P755" s="34"/>
      <c r="Q755" s="3"/>
      <c r="R755" s="4"/>
    </row>
    <row r="756">
      <c r="N756" s="34"/>
      <c r="O756" s="34"/>
      <c r="P756" s="34"/>
      <c r="Q756" s="3"/>
      <c r="R756" s="4"/>
    </row>
    <row r="757">
      <c r="N757" s="34"/>
      <c r="O757" s="34"/>
      <c r="P757" s="34"/>
      <c r="Q757" s="3"/>
      <c r="R757" s="4"/>
    </row>
    <row r="758">
      <c r="N758" s="34"/>
      <c r="O758" s="34"/>
      <c r="P758" s="34"/>
      <c r="Q758" s="3"/>
      <c r="R758" s="4"/>
    </row>
    <row r="759">
      <c r="N759" s="34"/>
      <c r="O759" s="34"/>
      <c r="P759" s="34"/>
      <c r="Q759" s="3"/>
      <c r="R759" s="4"/>
    </row>
    <row r="760">
      <c r="N760" s="34"/>
      <c r="O760" s="34"/>
      <c r="P760" s="34"/>
      <c r="Q760" s="3"/>
      <c r="R760" s="4"/>
    </row>
    <row r="761">
      <c r="N761" s="34"/>
      <c r="O761" s="34"/>
      <c r="P761" s="34"/>
      <c r="Q761" s="3"/>
      <c r="R761" s="4"/>
    </row>
    <row r="762">
      <c r="N762" s="34"/>
      <c r="O762" s="34"/>
      <c r="P762" s="34"/>
      <c r="Q762" s="3"/>
      <c r="R762" s="4"/>
    </row>
    <row r="763">
      <c r="N763" s="34"/>
      <c r="O763" s="34"/>
      <c r="P763" s="34"/>
      <c r="Q763" s="3"/>
      <c r="R763" s="4"/>
    </row>
    <row r="764">
      <c r="N764" s="34"/>
      <c r="O764" s="34"/>
      <c r="P764" s="34"/>
      <c r="Q764" s="3"/>
      <c r="R764" s="4"/>
    </row>
    <row r="765">
      <c r="N765" s="34"/>
      <c r="O765" s="34"/>
      <c r="P765" s="34"/>
      <c r="Q765" s="3"/>
      <c r="R765" s="4"/>
    </row>
    <row r="766">
      <c r="N766" s="34"/>
      <c r="O766" s="34"/>
      <c r="P766" s="34"/>
      <c r="Q766" s="3"/>
      <c r="R766" s="4"/>
    </row>
    <row r="767">
      <c r="N767" s="34"/>
      <c r="O767" s="34"/>
      <c r="P767" s="34"/>
      <c r="Q767" s="3"/>
      <c r="R767" s="4"/>
    </row>
    <row r="768">
      <c r="N768" s="34"/>
      <c r="O768" s="34"/>
      <c r="P768" s="34"/>
      <c r="Q768" s="3"/>
      <c r="R768" s="4"/>
    </row>
    <row r="769">
      <c r="N769" s="34"/>
      <c r="O769" s="34"/>
      <c r="P769" s="34"/>
      <c r="Q769" s="3"/>
      <c r="R769" s="4"/>
    </row>
    <row r="770">
      <c r="N770" s="34"/>
      <c r="O770" s="34"/>
      <c r="P770" s="34"/>
      <c r="Q770" s="3"/>
      <c r="R770" s="4"/>
    </row>
    <row r="771">
      <c r="N771" s="34"/>
      <c r="O771" s="34"/>
      <c r="P771" s="34"/>
      <c r="Q771" s="3"/>
      <c r="R771" s="4"/>
    </row>
    <row r="772">
      <c r="N772" s="34"/>
      <c r="O772" s="34"/>
      <c r="P772" s="34"/>
      <c r="Q772" s="3"/>
      <c r="R772" s="4"/>
    </row>
    <row r="773">
      <c r="N773" s="34"/>
      <c r="O773" s="34"/>
      <c r="P773" s="34"/>
      <c r="Q773" s="3"/>
      <c r="R773" s="4"/>
    </row>
    <row r="774">
      <c r="N774" s="34"/>
      <c r="O774" s="34"/>
      <c r="P774" s="34"/>
      <c r="Q774" s="3"/>
      <c r="R774" s="4"/>
    </row>
    <row r="775">
      <c r="N775" s="34"/>
      <c r="O775" s="34"/>
      <c r="P775" s="34"/>
      <c r="Q775" s="3"/>
      <c r="R775" s="4"/>
    </row>
    <row r="776">
      <c r="N776" s="34"/>
      <c r="O776" s="34"/>
      <c r="P776" s="34"/>
      <c r="Q776" s="3"/>
      <c r="R776" s="4"/>
    </row>
    <row r="777">
      <c r="N777" s="34"/>
      <c r="O777" s="34"/>
      <c r="P777" s="34"/>
      <c r="Q777" s="3"/>
      <c r="R777" s="4"/>
    </row>
    <row r="778">
      <c r="N778" s="34"/>
      <c r="O778" s="34"/>
      <c r="P778" s="34"/>
      <c r="Q778" s="3"/>
      <c r="R778" s="4"/>
    </row>
    <row r="779">
      <c r="N779" s="34"/>
      <c r="O779" s="34"/>
      <c r="P779" s="34"/>
      <c r="Q779" s="3"/>
      <c r="R779" s="4"/>
    </row>
    <row r="780">
      <c r="N780" s="34"/>
      <c r="O780" s="34"/>
      <c r="P780" s="34"/>
      <c r="Q780" s="3"/>
      <c r="R780" s="4"/>
    </row>
    <row r="781">
      <c r="N781" s="34"/>
      <c r="O781" s="34"/>
      <c r="P781" s="34"/>
      <c r="Q781" s="3"/>
      <c r="R781" s="4"/>
    </row>
    <row r="782">
      <c r="N782" s="34"/>
      <c r="O782" s="34"/>
      <c r="P782" s="34"/>
      <c r="Q782" s="3"/>
      <c r="R782" s="4"/>
    </row>
    <row r="783">
      <c r="N783" s="34"/>
      <c r="O783" s="34"/>
      <c r="P783" s="34"/>
      <c r="Q783" s="3"/>
      <c r="R783" s="4"/>
    </row>
    <row r="784">
      <c r="N784" s="34"/>
      <c r="O784" s="34"/>
      <c r="P784" s="34"/>
      <c r="Q784" s="3"/>
      <c r="R784" s="4"/>
    </row>
    <row r="785">
      <c r="N785" s="34"/>
      <c r="O785" s="34"/>
      <c r="P785" s="34"/>
      <c r="Q785" s="3"/>
      <c r="R785" s="4"/>
    </row>
    <row r="786">
      <c r="N786" s="34"/>
      <c r="O786" s="34"/>
      <c r="P786" s="34"/>
      <c r="Q786" s="3"/>
      <c r="R786" s="4"/>
    </row>
    <row r="787">
      <c r="N787" s="34"/>
      <c r="O787" s="34"/>
      <c r="P787" s="34"/>
      <c r="Q787" s="3"/>
      <c r="R787" s="4"/>
    </row>
    <row r="788">
      <c r="N788" s="34"/>
      <c r="O788" s="34"/>
      <c r="P788" s="34"/>
      <c r="Q788" s="3"/>
      <c r="R788" s="4"/>
    </row>
    <row r="789">
      <c r="N789" s="34"/>
      <c r="O789" s="34"/>
      <c r="P789" s="34"/>
      <c r="Q789" s="3"/>
      <c r="R789" s="4"/>
    </row>
    <row r="790">
      <c r="N790" s="34"/>
      <c r="O790" s="34"/>
      <c r="P790" s="34"/>
      <c r="Q790" s="3"/>
      <c r="R790" s="4"/>
    </row>
    <row r="791">
      <c r="N791" s="34"/>
      <c r="O791" s="34"/>
      <c r="P791" s="34"/>
      <c r="Q791" s="3"/>
      <c r="R791" s="4"/>
    </row>
    <row r="792">
      <c r="N792" s="34"/>
      <c r="O792" s="34"/>
      <c r="P792" s="34"/>
      <c r="Q792" s="3"/>
      <c r="R792" s="4"/>
    </row>
    <row r="793">
      <c r="N793" s="34"/>
      <c r="O793" s="34"/>
      <c r="P793" s="34"/>
      <c r="Q793" s="3"/>
      <c r="R793" s="4"/>
    </row>
    <row r="794">
      <c r="N794" s="34"/>
      <c r="O794" s="34"/>
      <c r="P794" s="34"/>
      <c r="Q794" s="3"/>
      <c r="R794" s="4"/>
    </row>
    <row r="795">
      <c r="N795" s="34"/>
      <c r="O795" s="34"/>
      <c r="P795" s="34"/>
      <c r="Q795" s="3"/>
      <c r="R795" s="4"/>
    </row>
    <row r="796">
      <c r="N796" s="34"/>
      <c r="O796" s="34"/>
      <c r="P796" s="34"/>
      <c r="Q796" s="3"/>
      <c r="R796" s="4"/>
    </row>
    <row r="797">
      <c r="N797" s="34"/>
      <c r="O797" s="34"/>
      <c r="P797" s="34"/>
      <c r="Q797" s="3"/>
      <c r="R797" s="4"/>
    </row>
    <row r="798">
      <c r="N798" s="34"/>
      <c r="O798" s="34"/>
      <c r="P798" s="34"/>
      <c r="Q798" s="3"/>
      <c r="R798" s="4"/>
    </row>
    <row r="799">
      <c r="N799" s="34"/>
      <c r="O799" s="34"/>
      <c r="P799" s="34"/>
      <c r="Q799" s="3"/>
      <c r="R799" s="4"/>
    </row>
    <row r="800">
      <c r="N800" s="34"/>
      <c r="O800" s="34"/>
      <c r="P800" s="34"/>
      <c r="Q800" s="3"/>
      <c r="R800" s="4"/>
    </row>
    <row r="801">
      <c r="N801" s="34"/>
      <c r="O801" s="34"/>
      <c r="P801" s="34"/>
      <c r="Q801" s="3"/>
      <c r="R801" s="4"/>
    </row>
    <row r="802">
      <c r="N802" s="34"/>
      <c r="O802" s="34"/>
      <c r="P802" s="34"/>
      <c r="Q802" s="3"/>
      <c r="R802" s="4"/>
    </row>
    <row r="803">
      <c r="N803" s="34"/>
      <c r="O803" s="34"/>
      <c r="P803" s="34"/>
      <c r="Q803" s="3"/>
      <c r="R803" s="4"/>
    </row>
    <row r="804">
      <c r="N804" s="34"/>
      <c r="O804" s="34"/>
      <c r="P804" s="34"/>
      <c r="Q804" s="3"/>
      <c r="R804" s="4"/>
    </row>
    <row r="805">
      <c r="N805" s="34"/>
      <c r="O805" s="34"/>
      <c r="P805" s="34"/>
      <c r="Q805" s="3"/>
      <c r="R805" s="4"/>
    </row>
    <row r="806">
      <c r="N806" s="34"/>
      <c r="O806" s="34"/>
      <c r="P806" s="34"/>
      <c r="Q806" s="3"/>
      <c r="R806" s="4"/>
    </row>
    <row r="807">
      <c r="N807" s="34"/>
      <c r="O807" s="34"/>
      <c r="P807" s="34"/>
      <c r="Q807" s="3"/>
      <c r="R807" s="4"/>
    </row>
    <row r="808">
      <c r="N808" s="34"/>
      <c r="O808" s="34"/>
      <c r="P808" s="34"/>
      <c r="Q808" s="3"/>
      <c r="R808" s="4"/>
    </row>
    <row r="809">
      <c r="N809" s="34"/>
      <c r="O809" s="34"/>
      <c r="P809" s="34"/>
      <c r="Q809" s="3"/>
      <c r="R809" s="4"/>
    </row>
    <row r="810">
      <c r="N810" s="34"/>
      <c r="O810" s="34"/>
      <c r="P810" s="34"/>
      <c r="Q810" s="3"/>
      <c r="R810" s="4"/>
    </row>
    <row r="811">
      <c r="N811" s="34"/>
      <c r="O811" s="34"/>
      <c r="P811" s="34"/>
      <c r="Q811" s="3"/>
      <c r="R811" s="4"/>
    </row>
    <row r="812">
      <c r="N812" s="34"/>
      <c r="O812" s="34"/>
      <c r="P812" s="34"/>
      <c r="Q812" s="3"/>
      <c r="R812" s="4"/>
    </row>
    <row r="813">
      <c r="N813" s="34"/>
      <c r="O813" s="34"/>
      <c r="P813" s="34"/>
      <c r="Q813" s="3"/>
      <c r="R813" s="4"/>
    </row>
    <row r="814">
      <c r="N814" s="34"/>
      <c r="O814" s="34"/>
      <c r="P814" s="34"/>
      <c r="Q814" s="3"/>
      <c r="R814" s="4"/>
    </row>
    <row r="815">
      <c r="N815" s="34"/>
      <c r="O815" s="34"/>
      <c r="P815" s="34"/>
      <c r="Q815" s="3"/>
      <c r="R815" s="4"/>
    </row>
    <row r="816">
      <c r="N816" s="34"/>
      <c r="O816" s="34"/>
      <c r="P816" s="34"/>
      <c r="Q816" s="3"/>
      <c r="R816" s="4"/>
    </row>
    <row r="817">
      <c r="N817" s="34"/>
      <c r="O817" s="34"/>
      <c r="P817" s="34"/>
      <c r="Q817" s="3"/>
      <c r="R817" s="4"/>
    </row>
    <row r="818">
      <c r="N818" s="34"/>
      <c r="O818" s="34"/>
      <c r="P818" s="34"/>
      <c r="Q818" s="3"/>
      <c r="R818" s="4"/>
    </row>
    <row r="819">
      <c r="N819" s="34"/>
      <c r="O819" s="34"/>
      <c r="P819" s="34"/>
      <c r="Q819" s="3"/>
      <c r="R819" s="4"/>
    </row>
    <row r="820">
      <c r="N820" s="34"/>
      <c r="O820" s="34"/>
      <c r="P820" s="34"/>
      <c r="Q820" s="3"/>
      <c r="R820" s="4"/>
    </row>
    <row r="821">
      <c r="N821" s="34"/>
      <c r="O821" s="34"/>
      <c r="P821" s="34"/>
      <c r="Q821" s="3"/>
      <c r="R821" s="4"/>
    </row>
    <row r="822">
      <c r="N822" s="34"/>
      <c r="O822" s="34"/>
      <c r="P822" s="34"/>
      <c r="Q822" s="3"/>
      <c r="R822" s="4"/>
    </row>
    <row r="823">
      <c r="N823" s="34"/>
      <c r="O823" s="34"/>
      <c r="P823" s="34"/>
      <c r="Q823" s="3"/>
      <c r="R823" s="4"/>
    </row>
    <row r="824">
      <c r="N824" s="34"/>
      <c r="O824" s="34"/>
      <c r="P824" s="34"/>
      <c r="Q824" s="3"/>
      <c r="R824" s="4"/>
    </row>
    <row r="825">
      <c r="N825" s="34"/>
      <c r="O825" s="34"/>
      <c r="P825" s="34"/>
      <c r="Q825" s="3"/>
      <c r="R825" s="4"/>
    </row>
    <row r="826">
      <c r="N826" s="34"/>
      <c r="O826" s="34"/>
      <c r="P826" s="34"/>
      <c r="Q826" s="3"/>
      <c r="R826" s="4"/>
    </row>
    <row r="827">
      <c r="N827" s="34"/>
      <c r="O827" s="34"/>
      <c r="P827" s="34"/>
      <c r="Q827" s="3"/>
      <c r="R827" s="4"/>
    </row>
    <row r="828">
      <c r="N828" s="34"/>
      <c r="O828" s="34"/>
      <c r="P828" s="34"/>
      <c r="Q828" s="3"/>
      <c r="R828" s="4"/>
    </row>
    <row r="829">
      <c r="N829" s="34"/>
      <c r="O829" s="34"/>
      <c r="P829" s="34"/>
      <c r="Q829" s="3"/>
      <c r="R829" s="4"/>
    </row>
    <row r="830">
      <c r="N830" s="34"/>
      <c r="O830" s="34"/>
      <c r="P830" s="34"/>
      <c r="Q830" s="3"/>
      <c r="R830" s="4"/>
    </row>
    <row r="831">
      <c r="N831" s="34"/>
      <c r="O831" s="34"/>
      <c r="P831" s="34"/>
      <c r="Q831" s="3"/>
      <c r="R831" s="4"/>
    </row>
    <row r="832">
      <c r="N832" s="34"/>
      <c r="O832" s="34"/>
      <c r="P832" s="34"/>
      <c r="Q832" s="3"/>
      <c r="R832" s="4"/>
    </row>
    <row r="833">
      <c r="N833" s="34"/>
      <c r="O833" s="34"/>
      <c r="P833" s="34"/>
      <c r="Q833" s="3"/>
      <c r="R833" s="4"/>
    </row>
    <row r="834">
      <c r="N834" s="34"/>
      <c r="O834" s="34"/>
      <c r="P834" s="34"/>
      <c r="Q834" s="3"/>
      <c r="R834" s="4"/>
    </row>
    <row r="835">
      <c r="N835" s="34"/>
      <c r="O835" s="34"/>
      <c r="P835" s="34"/>
      <c r="Q835" s="3"/>
      <c r="R835" s="4"/>
    </row>
    <row r="836">
      <c r="N836" s="34"/>
      <c r="O836" s="34"/>
      <c r="P836" s="34"/>
      <c r="Q836" s="3"/>
      <c r="R836" s="4"/>
    </row>
    <row r="837">
      <c r="N837" s="34"/>
      <c r="O837" s="34"/>
      <c r="P837" s="34"/>
      <c r="Q837" s="3"/>
      <c r="R837" s="4"/>
    </row>
    <row r="838">
      <c r="N838" s="34"/>
      <c r="O838" s="34"/>
      <c r="P838" s="34"/>
      <c r="Q838" s="3"/>
      <c r="R838" s="4"/>
    </row>
    <row r="839">
      <c r="N839" s="34"/>
      <c r="O839" s="34"/>
      <c r="P839" s="34"/>
      <c r="Q839" s="3"/>
      <c r="R839" s="4"/>
    </row>
    <row r="840">
      <c r="N840" s="34"/>
      <c r="O840" s="34"/>
      <c r="P840" s="34"/>
      <c r="Q840" s="3"/>
      <c r="R840" s="4"/>
    </row>
    <row r="841">
      <c r="N841" s="34"/>
      <c r="O841" s="34"/>
      <c r="P841" s="34"/>
      <c r="Q841" s="3"/>
      <c r="R841" s="4"/>
    </row>
    <row r="842">
      <c r="N842" s="34"/>
      <c r="O842" s="34"/>
      <c r="P842" s="34"/>
      <c r="Q842" s="3"/>
      <c r="R842" s="4"/>
    </row>
    <row r="843">
      <c r="N843" s="34"/>
      <c r="O843" s="34"/>
      <c r="P843" s="34"/>
      <c r="Q843" s="3"/>
      <c r="R843" s="4"/>
    </row>
    <row r="844">
      <c r="N844" s="34"/>
      <c r="O844" s="34"/>
      <c r="P844" s="34"/>
      <c r="Q844" s="3"/>
      <c r="R844" s="4"/>
    </row>
    <row r="845">
      <c r="N845" s="34"/>
      <c r="O845" s="34"/>
      <c r="P845" s="34"/>
      <c r="Q845" s="3"/>
      <c r="R845" s="4"/>
    </row>
    <row r="846">
      <c r="N846" s="34"/>
      <c r="O846" s="34"/>
      <c r="P846" s="34"/>
      <c r="Q846" s="3"/>
      <c r="R846" s="4"/>
    </row>
    <row r="847">
      <c r="N847" s="34"/>
      <c r="O847" s="34"/>
      <c r="P847" s="34"/>
      <c r="Q847" s="3"/>
      <c r="R847" s="4"/>
    </row>
    <row r="848">
      <c r="N848" s="34"/>
      <c r="O848" s="34"/>
      <c r="P848" s="34"/>
      <c r="Q848" s="3"/>
      <c r="R848" s="4"/>
    </row>
    <row r="849">
      <c r="N849" s="34"/>
      <c r="O849" s="34"/>
      <c r="P849" s="34"/>
      <c r="Q849" s="3"/>
      <c r="R849" s="4"/>
    </row>
    <row r="850">
      <c r="N850" s="34"/>
      <c r="O850" s="34"/>
      <c r="P850" s="34"/>
      <c r="Q850" s="3"/>
      <c r="R850" s="4"/>
    </row>
    <row r="851">
      <c r="N851" s="34"/>
      <c r="O851" s="34"/>
      <c r="P851" s="34"/>
      <c r="Q851" s="3"/>
      <c r="R851" s="4"/>
    </row>
    <row r="852">
      <c r="N852" s="34"/>
      <c r="O852" s="34"/>
      <c r="P852" s="34"/>
      <c r="Q852" s="3"/>
      <c r="R852" s="4"/>
    </row>
    <row r="853">
      <c r="N853" s="34"/>
      <c r="O853" s="34"/>
      <c r="P853" s="34"/>
      <c r="Q853" s="3"/>
      <c r="R853" s="4"/>
    </row>
    <row r="854">
      <c r="N854" s="34"/>
      <c r="O854" s="34"/>
      <c r="P854" s="34"/>
      <c r="Q854" s="3"/>
      <c r="R854" s="4"/>
    </row>
    <row r="855">
      <c r="N855" s="34"/>
      <c r="O855" s="34"/>
      <c r="P855" s="34"/>
      <c r="Q855" s="3"/>
      <c r="R855" s="4"/>
    </row>
    <row r="856">
      <c r="N856" s="34"/>
      <c r="O856" s="34"/>
      <c r="P856" s="34"/>
      <c r="Q856" s="3"/>
      <c r="R856" s="4"/>
    </row>
    <row r="857">
      <c r="N857" s="34"/>
      <c r="O857" s="34"/>
      <c r="P857" s="34"/>
      <c r="Q857" s="3"/>
      <c r="R857" s="4"/>
    </row>
    <row r="858">
      <c r="N858" s="34"/>
      <c r="O858" s="34"/>
      <c r="P858" s="34"/>
      <c r="Q858" s="3"/>
      <c r="R858" s="4"/>
    </row>
    <row r="859">
      <c r="N859" s="34"/>
      <c r="O859" s="34"/>
      <c r="P859" s="34"/>
      <c r="Q859" s="3"/>
      <c r="R859" s="4"/>
    </row>
    <row r="860">
      <c r="N860" s="34"/>
      <c r="O860" s="34"/>
      <c r="P860" s="34"/>
      <c r="Q860" s="3"/>
      <c r="R860" s="4"/>
    </row>
    <row r="861">
      <c r="N861" s="34"/>
      <c r="O861" s="34"/>
      <c r="P861" s="34"/>
      <c r="Q861" s="3"/>
      <c r="R861" s="4"/>
    </row>
    <row r="862">
      <c r="N862" s="34"/>
      <c r="O862" s="34"/>
      <c r="P862" s="34"/>
      <c r="Q862" s="3"/>
      <c r="R862" s="4"/>
    </row>
    <row r="863">
      <c r="N863" s="34"/>
      <c r="O863" s="34"/>
      <c r="P863" s="34"/>
      <c r="Q863" s="3"/>
      <c r="R863" s="4"/>
    </row>
    <row r="864">
      <c r="N864" s="34"/>
      <c r="O864" s="34"/>
      <c r="P864" s="34"/>
      <c r="Q864" s="3"/>
      <c r="R864" s="4"/>
    </row>
    <row r="865">
      <c r="N865" s="34"/>
      <c r="O865" s="34"/>
      <c r="P865" s="34"/>
      <c r="Q865" s="3"/>
      <c r="R865" s="4"/>
    </row>
    <row r="866">
      <c r="N866" s="34"/>
      <c r="O866" s="34"/>
      <c r="P866" s="34"/>
      <c r="Q866" s="3"/>
      <c r="R866" s="4"/>
    </row>
    <row r="867">
      <c r="N867" s="34"/>
      <c r="O867" s="34"/>
      <c r="P867" s="34"/>
      <c r="Q867" s="3"/>
      <c r="R867" s="4"/>
    </row>
    <row r="868">
      <c r="N868" s="34"/>
      <c r="O868" s="34"/>
      <c r="P868" s="34"/>
      <c r="Q868" s="3"/>
      <c r="R868" s="4"/>
    </row>
    <row r="869">
      <c r="N869" s="34"/>
      <c r="O869" s="34"/>
      <c r="P869" s="34"/>
      <c r="Q869" s="3"/>
      <c r="R869" s="4"/>
    </row>
    <row r="870">
      <c r="N870" s="34"/>
      <c r="O870" s="34"/>
      <c r="P870" s="34"/>
      <c r="Q870" s="3"/>
      <c r="R870" s="4"/>
    </row>
    <row r="871">
      <c r="N871" s="34"/>
      <c r="O871" s="34"/>
      <c r="P871" s="34"/>
      <c r="Q871" s="3"/>
      <c r="R871" s="4"/>
    </row>
    <row r="872">
      <c r="N872" s="34"/>
      <c r="O872" s="34"/>
      <c r="P872" s="34"/>
      <c r="Q872" s="3"/>
      <c r="R872" s="4"/>
    </row>
    <row r="873">
      <c r="N873" s="34"/>
      <c r="O873" s="34"/>
      <c r="P873" s="34"/>
      <c r="Q873" s="3"/>
      <c r="R873" s="4"/>
    </row>
    <row r="874">
      <c r="N874" s="34"/>
      <c r="O874" s="34"/>
      <c r="P874" s="34"/>
      <c r="Q874" s="3"/>
      <c r="R874" s="4"/>
    </row>
    <row r="875">
      <c r="N875" s="34"/>
      <c r="O875" s="34"/>
      <c r="P875" s="34"/>
      <c r="Q875" s="3"/>
      <c r="R875" s="4"/>
    </row>
    <row r="876">
      <c r="N876" s="34"/>
      <c r="O876" s="34"/>
      <c r="P876" s="34"/>
      <c r="Q876" s="3"/>
      <c r="R876" s="4"/>
    </row>
    <row r="877">
      <c r="N877" s="34"/>
      <c r="O877" s="34"/>
      <c r="P877" s="34"/>
      <c r="Q877" s="3"/>
      <c r="R877" s="4"/>
    </row>
    <row r="878">
      <c r="N878" s="34"/>
      <c r="O878" s="34"/>
      <c r="P878" s="34"/>
      <c r="Q878" s="3"/>
      <c r="R878" s="4"/>
    </row>
    <row r="879">
      <c r="N879" s="34"/>
      <c r="O879" s="34"/>
      <c r="P879" s="34"/>
      <c r="Q879" s="3"/>
      <c r="R879" s="4"/>
    </row>
    <row r="880">
      <c r="N880" s="34"/>
      <c r="O880" s="34"/>
      <c r="P880" s="34"/>
      <c r="Q880" s="3"/>
      <c r="R880" s="4"/>
    </row>
    <row r="881">
      <c r="N881" s="34"/>
      <c r="O881" s="34"/>
      <c r="P881" s="34"/>
      <c r="Q881" s="3"/>
      <c r="R881" s="4"/>
    </row>
    <row r="882">
      <c r="N882" s="34"/>
      <c r="O882" s="34"/>
      <c r="P882" s="34"/>
      <c r="Q882" s="3"/>
      <c r="R882" s="4"/>
    </row>
    <row r="883">
      <c r="N883" s="34"/>
      <c r="O883" s="34"/>
      <c r="P883" s="34"/>
      <c r="Q883" s="3"/>
      <c r="R883" s="4"/>
    </row>
    <row r="884">
      <c r="N884" s="34"/>
      <c r="O884" s="34"/>
      <c r="P884" s="34"/>
      <c r="Q884" s="3"/>
      <c r="R884" s="4"/>
    </row>
    <row r="885">
      <c r="N885" s="34"/>
      <c r="O885" s="34"/>
      <c r="P885" s="34"/>
      <c r="Q885" s="3"/>
      <c r="R885" s="4"/>
    </row>
    <row r="886">
      <c r="N886" s="34"/>
      <c r="O886" s="34"/>
      <c r="P886" s="34"/>
      <c r="Q886" s="3"/>
      <c r="R886" s="4"/>
    </row>
    <row r="887">
      <c r="N887" s="34"/>
      <c r="O887" s="34"/>
      <c r="P887" s="34"/>
      <c r="Q887" s="3"/>
      <c r="R887" s="4"/>
    </row>
    <row r="888">
      <c r="N888" s="34"/>
      <c r="O888" s="34"/>
      <c r="P888" s="34"/>
      <c r="Q888" s="3"/>
      <c r="R888" s="4"/>
    </row>
    <row r="889">
      <c r="N889" s="34"/>
      <c r="O889" s="34"/>
      <c r="P889" s="34"/>
      <c r="Q889" s="3"/>
      <c r="R889" s="4"/>
    </row>
    <row r="890">
      <c r="N890" s="34"/>
      <c r="O890" s="34"/>
      <c r="P890" s="34"/>
      <c r="Q890" s="3"/>
      <c r="R890" s="4"/>
    </row>
    <row r="891">
      <c r="N891" s="34"/>
      <c r="O891" s="34"/>
      <c r="P891" s="34"/>
      <c r="Q891" s="3"/>
      <c r="R891" s="4"/>
    </row>
    <row r="892">
      <c r="N892" s="34"/>
      <c r="O892" s="34"/>
      <c r="P892" s="34"/>
      <c r="Q892" s="3"/>
      <c r="R892" s="4"/>
    </row>
    <row r="893">
      <c r="N893" s="34"/>
      <c r="O893" s="34"/>
      <c r="P893" s="34"/>
      <c r="Q893" s="3"/>
      <c r="R893" s="4"/>
    </row>
    <row r="894">
      <c r="N894" s="34"/>
      <c r="O894" s="34"/>
      <c r="P894" s="34"/>
      <c r="Q894" s="3"/>
      <c r="R894" s="4"/>
    </row>
    <row r="895">
      <c r="N895" s="34"/>
      <c r="O895" s="34"/>
      <c r="P895" s="34"/>
      <c r="Q895" s="3"/>
      <c r="R895" s="4"/>
    </row>
    <row r="896">
      <c r="N896" s="34"/>
      <c r="O896" s="34"/>
      <c r="P896" s="34"/>
      <c r="Q896" s="3"/>
      <c r="R896" s="4"/>
    </row>
    <row r="897">
      <c r="N897" s="34"/>
      <c r="O897" s="34"/>
      <c r="P897" s="34"/>
      <c r="Q897" s="3"/>
      <c r="R897" s="4"/>
    </row>
    <row r="898">
      <c r="N898" s="34"/>
      <c r="O898" s="34"/>
      <c r="P898" s="34"/>
      <c r="Q898" s="3"/>
      <c r="R898" s="4"/>
    </row>
    <row r="899">
      <c r="N899" s="34"/>
      <c r="O899" s="34"/>
      <c r="P899" s="34"/>
      <c r="Q899" s="3"/>
      <c r="R899" s="4"/>
    </row>
    <row r="900">
      <c r="N900" s="34"/>
      <c r="O900" s="34"/>
      <c r="P900" s="34"/>
      <c r="Q900" s="3"/>
      <c r="R900" s="4"/>
    </row>
    <row r="901">
      <c r="N901" s="34"/>
      <c r="O901" s="34"/>
      <c r="P901" s="34"/>
      <c r="Q901" s="3"/>
      <c r="R901" s="4"/>
    </row>
    <row r="902">
      <c r="N902" s="34"/>
      <c r="O902" s="34"/>
      <c r="P902" s="34"/>
      <c r="Q902" s="3"/>
      <c r="R902" s="4"/>
    </row>
    <row r="903">
      <c r="N903" s="34"/>
      <c r="O903" s="34"/>
      <c r="P903" s="34"/>
      <c r="Q903" s="3"/>
      <c r="R903" s="4"/>
    </row>
    <row r="904">
      <c r="N904" s="34"/>
      <c r="O904" s="34"/>
      <c r="P904" s="34"/>
      <c r="Q904" s="3"/>
      <c r="R904" s="4"/>
    </row>
    <row r="905">
      <c r="N905" s="34"/>
      <c r="O905" s="34"/>
      <c r="P905" s="34"/>
      <c r="Q905" s="3"/>
      <c r="R905" s="4"/>
    </row>
    <row r="906">
      <c r="N906" s="34"/>
      <c r="O906" s="34"/>
      <c r="P906" s="34"/>
      <c r="Q906" s="3"/>
      <c r="R906" s="4"/>
    </row>
    <row r="907">
      <c r="N907" s="34"/>
      <c r="O907" s="34"/>
      <c r="P907" s="34"/>
      <c r="Q907" s="3"/>
      <c r="R907" s="4"/>
    </row>
    <row r="908">
      <c r="N908" s="34"/>
      <c r="O908" s="34"/>
      <c r="P908" s="34"/>
      <c r="Q908" s="3"/>
      <c r="R908" s="4"/>
    </row>
    <row r="909">
      <c r="N909" s="34"/>
      <c r="O909" s="34"/>
      <c r="P909" s="34"/>
      <c r="Q909" s="3"/>
      <c r="R909" s="4"/>
    </row>
    <row r="910">
      <c r="N910" s="34"/>
      <c r="O910" s="34"/>
      <c r="P910" s="34"/>
      <c r="Q910" s="3"/>
      <c r="R910" s="4"/>
    </row>
    <row r="911">
      <c r="N911" s="34"/>
      <c r="O911" s="34"/>
      <c r="P911" s="34"/>
      <c r="Q911" s="3"/>
      <c r="R911" s="4"/>
    </row>
    <row r="912">
      <c r="N912" s="34"/>
      <c r="O912" s="34"/>
      <c r="P912" s="34"/>
      <c r="Q912" s="3"/>
      <c r="R912" s="4"/>
    </row>
    <row r="913">
      <c r="N913" s="34"/>
      <c r="O913" s="34"/>
      <c r="P913" s="34"/>
      <c r="Q913" s="3"/>
      <c r="R913" s="4"/>
    </row>
    <row r="914">
      <c r="N914" s="34"/>
      <c r="O914" s="34"/>
      <c r="P914" s="34"/>
      <c r="Q914" s="3"/>
      <c r="R914" s="4"/>
    </row>
    <row r="915">
      <c r="N915" s="34"/>
      <c r="O915" s="34"/>
      <c r="P915" s="34"/>
      <c r="Q915" s="3"/>
      <c r="R915" s="4"/>
    </row>
    <row r="916">
      <c r="N916" s="34"/>
      <c r="O916" s="34"/>
      <c r="P916" s="34"/>
      <c r="Q916" s="3"/>
      <c r="R916" s="4"/>
    </row>
    <row r="917">
      <c r="N917" s="34"/>
      <c r="O917" s="34"/>
      <c r="P917" s="34"/>
      <c r="Q917" s="3"/>
      <c r="R917" s="4"/>
    </row>
    <row r="918">
      <c r="N918" s="34"/>
      <c r="O918" s="34"/>
      <c r="P918" s="34"/>
      <c r="Q918" s="3"/>
      <c r="R918" s="4"/>
    </row>
    <row r="919">
      <c r="N919" s="34"/>
      <c r="O919" s="34"/>
      <c r="P919" s="34"/>
      <c r="Q919" s="3"/>
      <c r="R919" s="4"/>
    </row>
    <row r="920">
      <c r="N920" s="34"/>
      <c r="O920" s="34"/>
      <c r="P920" s="34"/>
      <c r="Q920" s="3"/>
      <c r="R920" s="4"/>
    </row>
    <row r="921">
      <c r="N921" s="34"/>
      <c r="O921" s="34"/>
      <c r="P921" s="34"/>
      <c r="Q921" s="3"/>
      <c r="R921" s="4"/>
    </row>
    <row r="922">
      <c r="N922" s="34"/>
      <c r="O922" s="34"/>
      <c r="P922" s="34"/>
      <c r="Q922" s="3"/>
      <c r="R922" s="4"/>
    </row>
    <row r="923">
      <c r="N923" s="34"/>
      <c r="O923" s="34"/>
      <c r="P923" s="34"/>
      <c r="Q923" s="3"/>
      <c r="R923" s="4"/>
    </row>
    <row r="924">
      <c r="N924" s="34"/>
      <c r="O924" s="34"/>
      <c r="P924" s="34"/>
      <c r="Q924" s="3"/>
      <c r="R924" s="4"/>
    </row>
    <row r="925">
      <c r="N925" s="34"/>
      <c r="O925" s="34"/>
      <c r="P925" s="34"/>
      <c r="Q925" s="3"/>
      <c r="R925" s="4"/>
    </row>
    <row r="926">
      <c r="N926" s="34"/>
      <c r="O926" s="34"/>
      <c r="P926" s="34"/>
      <c r="Q926" s="3"/>
      <c r="R926" s="4"/>
    </row>
    <row r="927">
      <c r="N927" s="34"/>
      <c r="O927" s="34"/>
      <c r="P927" s="34"/>
      <c r="Q927" s="3"/>
      <c r="R927" s="4"/>
    </row>
    <row r="928">
      <c r="N928" s="34"/>
      <c r="O928" s="34"/>
      <c r="P928" s="34"/>
      <c r="Q928" s="3"/>
      <c r="R928" s="4"/>
    </row>
    <row r="929">
      <c r="N929" s="34"/>
      <c r="O929" s="34"/>
      <c r="P929" s="34"/>
      <c r="Q929" s="3"/>
      <c r="R929" s="4"/>
    </row>
    <row r="930">
      <c r="N930" s="34"/>
      <c r="O930" s="34"/>
      <c r="P930" s="34"/>
      <c r="Q930" s="3"/>
      <c r="R930" s="4"/>
    </row>
    <row r="931">
      <c r="N931" s="34"/>
      <c r="O931" s="34"/>
      <c r="P931" s="34"/>
      <c r="Q931" s="3"/>
      <c r="R931" s="4"/>
    </row>
    <row r="932">
      <c r="N932" s="34"/>
      <c r="O932" s="34"/>
      <c r="P932" s="34"/>
      <c r="Q932" s="3"/>
      <c r="R932" s="4"/>
    </row>
    <row r="933">
      <c r="N933" s="34"/>
      <c r="O933" s="34"/>
      <c r="P933" s="34"/>
      <c r="Q933" s="3"/>
      <c r="R933" s="4"/>
    </row>
    <row r="934">
      <c r="N934" s="34"/>
      <c r="O934" s="34"/>
      <c r="P934" s="34"/>
      <c r="Q934" s="3"/>
      <c r="R934" s="4"/>
    </row>
    <row r="935">
      <c r="N935" s="34"/>
      <c r="O935" s="34"/>
      <c r="P935" s="34"/>
      <c r="Q935" s="3"/>
      <c r="R935" s="4"/>
    </row>
    <row r="936">
      <c r="N936" s="34"/>
      <c r="O936" s="34"/>
      <c r="P936" s="34"/>
      <c r="Q936" s="3"/>
      <c r="R936" s="4"/>
    </row>
    <row r="937">
      <c r="N937" s="34"/>
      <c r="O937" s="34"/>
      <c r="P937" s="34"/>
      <c r="Q937" s="3"/>
      <c r="R937" s="4"/>
    </row>
    <row r="938">
      <c r="N938" s="34"/>
      <c r="O938" s="34"/>
      <c r="P938" s="34"/>
      <c r="Q938" s="3"/>
      <c r="R938" s="4"/>
    </row>
    <row r="939">
      <c r="N939" s="34"/>
      <c r="O939" s="34"/>
      <c r="P939" s="34"/>
      <c r="Q939" s="3"/>
      <c r="R939" s="4"/>
    </row>
    <row r="940">
      <c r="N940" s="34"/>
      <c r="O940" s="34"/>
      <c r="P940" s="34"/>
      <c r="Q940" s="3"/>
      <c r="R940" s="4"/>
    </row>
    <row r="941">
      <c r="N941" s="34"/>
      <c r="O941" s="34"/>
      <c r="P941" s="34"/>
      <c r="Q941" s="3"/>
      <c r="R941" s="4"/>
    </row>
    <row r="942">
      <c r="N942" s="34"/>
      <c r="O942" s="34"/>
      <c r="P942" s="34"/>
      <c r="Q942" s="3"/>
      <c r="R942" s="4"/>
    </row>
    <row r="943">
      <c r="N943" s="34"/>
      <c r="O943" s="34"/>
      <c r="P943" s="34"/>
      <c r="Q943" s="3"/>
      <c r="R943" s="4"/>
    </row>
    <row r="944">
      <c r="N944" s="34"/>
      <c r="O944" s="34"/>
      <c r="P944" s="34"/>
      <c r="Q944" s="3"/>
      <c r="R944" s="4"/>
    </row>
    <row r="945">
      <c r="N945" s="34"/>
      <c r="O945" s="34"/>
      <c r="P945" s="34"/>
      <c r="Q945" s="3"/>
      <c r="R945" s="4"/>
    </row>
    <row r="946">
      <c r="N946" s="34"/>
      <c r="O946" s="34"/>
      <c r="P946" s="34"/>
      <c r="Q946" s="3"/>
      <c r="R946" s="4"/>
    </row>
    <row r="947">
      <c r="N947" s="34"/>
      <c r="O947" s="34"/>
      <c r="P947" s="34"/>
      <c r="Q947" s="3"/>
      <c r="R947" s="4"/>
    </row>
    <row r="948">
      <c r="N948" s="34"/>
      <c r="O948" s="34"/>
      <c r="P948" s="34"/>
      <c r="Q948" s="3"/>
      <c r="R948" s="4"/>
    </row>
    <row r="949">
      <c r="N949" s="34"/>
      <c r="O949" s="34"/>
      <c r="P949" s="34"/>
      <c r="Q949" s="3"/>
      <c r="R949" s="4"/>
    </row>
    <row r="950">
      <c r="N950" s="34"/>
      <c r="O950" s="34"/>
      <c r="P950" s="34"/>
      <c r="Q950" s="3"/>
      <c r="R950" s="4"/>
    </row>
    <row r="951">
      <c r="N951" s="34"/>
      <c r="O951" s="34"/>
      <c r="P951" s="34"/>
      <c r="Q951" s="3"/>
      <c r="R951" s="4"/>
    </row>
    <row r="952">
      <c r="N952" s="34"/>
      <c r="O952" s="34"/>
      <c r="P952" s="34"/>
      <c r="Q952" s="3"/>
      <c r="R952" s="4"/>
    </row>
    <row r="953">
      <c r="N953" s="34"/>
      <c r="O953" s="34"/>
      <c r="P953" s="34"/>
      <c r="Q953" s="3"/>
      <c r="R953" s="4"/>
    </row>
    <row r="954">
      <c r="N954" s="34"/>
      <c r="O954" s="34"/>
      <c r="P954" s="34"/>
      <c r="Q954" s="3"/>
      <c r="R954" s="4"/>
    </row>
    <row r="955">
      <c r="N955" s="34"/>
      <c r="O955" s="34"/>
      <c r="P955" s="34"/>
      <c r="Q955" s="3"/>
      <c r="R955" s="4"/>
    </row>
    <row r="956">
      <c r="N956" s="34"/>
      <c r="O956" s="34"/>
      <c r="P956" s="34"/>
      <c r="Q956" s="3"/>
      <c r="R956" s="4"/>
    </row>
    <row r="957">
      <c r="N957" s="34"/>
      <c r="O957" s="34"/>
      <c r="P957" s="34"/>
      <c r="Q957" s="3"/>
      <c r="R957" s="4"/>
    </row>
    <row r="958">
      <c r="N958" s="34"/>
      <c r="O958" s="34"/>
      <c r="P958" s="34"/>
      <c r="Q958" s="3"/>
      <c r="R958" s="4"/>
    </row>
    <row r="959">
      <c r="N959" s="34"/>
      <c r="O959" s="34"/>
      <c r="P959" s="34"/>
      <c r="Q959" s="3"/>
      <c r="R959" s="4"/>
    </row>
    <row r="960">
      <c r="N960" s="34"/>
      <c r="O960" s="34"/>
      <c r="P960" s="34"/>
      <c r="Q960" s="3"/>
      <c r="R960" s="4"/>
    </row>
    <row r="961">
      <c r="N961" s="34"/>
      <c r="O961" s="34"/>
      <c r="P961" s="34"/>
      <c r="Q961" s="3"/>
      <c r="R961" s="4"/>
    </row>
    <row r="962">
      <c r="N962" s="34"/>
      <c r="O962" s="34"/>
      <c r="P962" s="34"/>
      <c r="Q962" s="3"/>
      <c r="R962" s="4"/>
    </row>
    <row r="963">
      <c r="N963" s="34"/>
      <c r="O963" s="34"/>
      <c r="P963" s="34"/>
      <c r="Q963" s="3"/>
      <c r="R963" s="4"/>
    </row>
    <row r="964">
      <c r="N964" s="34"/>
      <c r="O964" s="34"/>
      <c r="P964" s="34"/>
      <c r="Q964" s="3"/>
      <c r="R964" s="4"/>
    </row>
    <row r="965">
      <c r="N965" s="34"/>
      <c r="O965" s="34"/>
      <c r="P965" s="34"/>
      <c r="Q965" s="3"/>
      <c r="R965" s="4"/>
    </row>
    <row r="966">
      <c r="N966" s="34"/>
      <c r="O966" s="34"/>
      <c r="P966" s="34"/>
      <c r="Q966" s="3"/>
      <c r="R966" s="4"/>
    </row>
    <row r="967">
      <c r="N967" s="34"/>
      <c r="O967" s="34"/>
      <c r="P967" s="34"/>
      <c r="Q967" s="3"/>
      <c r="R967" s="4"/>
    </row>
    <row r="968">
      <c r="N968" s="34"/>
      <c r="O968" s="34"/>
      <c r="P968" s="34"/>
      <c r="Q968" s="3"/>
      <c r="R968" s="4"/>
    </row>
    <row r="969">
      <c r="N969" s="34"/>
      <c r="O969" s="34"/>
      <c r="P969" s="34"/>
      <c r="Q969" s="3"/>
      <c r="R969" s="4"/>
    </row>
    <row r="970">
      <c r="N970" s="34"/>
      <c r="O970" s="34"/>
      <c r="P970" s="34"/>
      <c r="Q970" s="3"/>
      <c r="R970" s="4"/>
    </row>
    <row r="971">
      <c r="N971" s="34"/>
      <c r="O971" s="34"/>
      <c r="P971" s="34"/>
      <c r="Q971" s="3"/>
      <c r="R971" s="4"/>
    </row>
    <row r="972">
      <c r="N972" s="34"/>
      <c r="O972" s="34"/>
      <c r="P972" s="34"/>
      <c r="Q972" s="3"/>
      <c r="R972" s="4"/>
    </row>
    <row r="973">
      <c r="N973" s="34"/>
      <c r="O973" s="34"/>
      <c r="P973" s="34"/>
      <c r="Q973" s="3"/>
      <c r="R973" s="4"/>
    </row>
    <row r="974">
      <c r="N974" s="34"/>
      <c r="O974" s="34"/>
      <c r="P974" s="34"/>
      <c r="Q974" s="3"/>
      <c r="R974" s="4"/>
    </row>
    <row r="975">
      <c r="N975" s="34"/>
      <c r="O975" s="34"/>
      <c r="P975" s="34"/>
      <c r="Q975" s="3"/>
      <c r="R975" s="4"/>
    </row>
    <row r="976">
      <c r="N976" s="34"/>
      <c r="O976" s="34"/>
      <c r="P976" s="34"/>
      <c r="Q976" s="3"/>
      <c r="R976" s="4"/>
    </row>
    <row r="977">
      <c r="N977" s="34"/>
      <c r="O977" s="34"/>
      <c r="P977" s="34"/>
      <c r="Q977" s="3"/>
      <c r="R977" s="4"/>
    </row>
    <row r="978">
      <c r="N978" s="34"/>
      <c r="O978" s="34"/>
      <c r="P978" s="34"/>
      <c r="Q978" s="3"/>
      <c r="R978" s="4"/>
    </row>
    <row r="979">
      <c r="N979" s="34"/>
      <c r="O979" s="34"/>
      <c r="P979" s="34"/>
      <c r="Q979" s="3"/>
      <c r="R979" s="4"/>
    </row>
    <row r="980">
      <c r="N980" s="34"/>
      <c r="O980" s="34"/>
      <c r="P980" s="34"/>
      <c r="Q980" s="3"/>
      <c r="R980" s="4"/>
    </row>
    <row r="981">
      <c r="N981" s="34"/>
      <c r="O981" s="34"/>
      <c r="P981" s="34"/>
      <c r="Q981" s="3"/>
      <c r="R981" s="4"/>
    </row>
    <row r="982">
      <c r="N982" s="34"/>
      <c r="O982" s="34"/>
      <c r="P982" s="34"/>
      <c r="Q982" s="3"/>
      <c r="R982" s="4"/>
    </row>
    <row r="983">
      <c r="N983" s="34"/>
      <c r="O983" s="34"/>
      <c r="P983" s="34"/>
      <c r="Q983" s="3"/>
      <c r="R983" s="4"/>
    </row>
    <row r="984">
      <c r="N984" s="34"/>
      <c r="O984" s="34"/>
      <c r="P984" s="34"/>
      <c r="Q984" s="3"/>
      <c r="R984" s="4"/>
    </row>
    <row r="985">
      <c r="N985" s="34"/>
      <c r="O985" s="34"/>
      <c r="P985" s="34"/>
      <c r="Q985" s="3"/>
      <c r="R985" s="4"/>
    </row>
    <row r="986">
      <c r="N986" s="34"/>
      <c r="O986" s="34"/>
      <c r="P986" s="34"/>
      <c r="Q986" s="3"/>
      <c r="R986" s="4"/>
    </row>
    <row r="987">
      <c r="N987" s="34"/>
      <c r="O987" s="34"/>
      <c r="P987" s="34"/>
      <c r="Q987" s="3"/>
      <c r="R987" s="4"/>
    </row>
    <row r="988">
      <c r="N988" s="34"/>
      <c r="O988" s="34"/>
      <c r="P988" s="34"/>
      <c r="Q988" s="3"/>
      <c r="R988" s="4"/>
    </row>
    <row r="989">
      <c r="N989" s="34"/>
      <c r="O989" s="34"/>
      <c r="P989" s="34"/>
      <c r="Q989" s="3"/>
      <c r="R989" s="4"/>
    </row>
    <row r="990">
      <c r="N990" s="34"/>
      <c r="O990" s="34"/>
      <c r="P990" s="34"/>
      <c r="Q990" s="3"/>
      <c r="R990" s="4"/>
    </row>
    <row r="991">
      <c r="N991" s="34"/>
      <c r="O991" s="34"/>
      <c r="P991" s="34"/>
      <c r="Q991" s="3"/>
      <c r="R991" s="4"/>
    </row>
    <row r="992">
      <c r="N992" s="34"/>
      <c r="O992" s="34"/>
      <c r="P992" s="34"/>
      <c r="Q992" s="3"/>
      <c r="R992" s="4"/>
    </row>
    <row r="993">
      <c r="N993" s="34"/>
      <c r="O993" s="34"/>
      <c r="P993" s="34"/>
      <c r="Q993" s="3"/>
      <c r="R993" s="4"/>
    </row>
    <row r="994">
      <c r="N994" s="34"/>
      <c r="O994" s="34"/>
      <c r="P994" s="34"/>
      <c r="Q994" s="3"/>
      <c r="R994" s="4"/>
    </row>
    <row r="995">
      <c r="N995" s="34"/>
      <c r="O995" s="34"/>
      <c r="P995" s="34"/>
      <c r="Q995" s="3"/>
      <c r="R995" s="4"/>
    </row>
    <row r="996">
      <c r="N996" s="34"/>
      <c r="O996" s="34"/>
      <c r="P996" s="34"/>
      <c r="Q996" s="3"/>
      <c r="R996" s="4"/>
    </row>
    <row r="997">
      <c r="N997" s="34"/>
      <c r="O997" s="34"/>
      <c r="P997" s="34"/>
      <c r="Q997" s="3"/>
      <c r="R997" s="4"/>
    </row>
    <row r="998">
      <c r="N998" s="34"/>
      <c r="O998" s="34"/>
      <c r="P998" s="34"/>
      <c r="Q998" s="3"/>
      <c r="R998" s="4"/>
    </row>
    <row r="999">
      <c r="N999" s="34"/>
      <c r="O999" s="34"/>
      <c r="P999" s="34"/>
      <c r="Q999" s="3"/>
      <c r="R999" s="4"/>
    </row>
    <row r="1000">
      <c r="N1000" s="34"/>
      <c r="O1000" s="34"/>
      <c r="P1000" s="34"/>
      <c r="Q1000" s="3"/>
      <c r="R1000" s="4"/>
    </row>
    <row r="1001">
      <c r="N1001" s="34"/>
      <c r="O1001" s="34"/>
      <c r="P1001" s="34"/>
      <c r="Q1001" s="3"/>
      <c r="R1001" s="4"/>
    </row>
    <row r="1002">
      <c r="N1002" s="34"/>
      <c r="O1002" s="34"/>
      <c r="P1002" s="34"/>
      <c r="Q1002" s="3"/>
      <c r="R1002" s="4"/>
    </row>
  </sheetData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2.63" defaultRowHeight="15.75"/>
  <cols>
    <col customWidth="1" min="3" max="3" width="49.5"/>
    <col customWidth="1" min="5" max="5" width="23.25"/>
    <col customWidth="1" min="6" max="6" width="26.88"/>
    <col customWidth="1" min="9" max="9" width="26.0"/>
    <col customWidth="1" min="11" max="11" width="24.88"/>
    <col customWidth="1" min="12" max="12" width="19.5"/>
    <col customWidth="1" min="13" max="14" width="25.88"/>
    <col customWidth="1" min="15" max="15" width="25.5"/>
    <col customWidth="1" min="16" max="16" width="23.0"/>
    <col customWidth="1" min="17" max="17" width="19.63"/>
  </cols>
  <sheetData>
    <row r="1">
      <c r="A1" s="39" t="s">
        <v>43</v>
      </c>
      <c r="B1" s="39" t="s">
        <v>44</v>
      </c>
      <c r="C1" s="39" t="s">
        <v>45</v>
      </c>
      <c r="D1" s="39" t="s">
        <v>46</v>
      </c>
      <c r="E1" s="39" t="s">
        <v>47</v>
      </c>
      <c r="F1" s="39" t="s">
        <v>48</v>
      </c>
      <c r="G1" s="39" t="s">
        <v>49</v>
      </c>
      <c r="H1" s="39" t="s">
        <v>50</v>
      </c>
      <c r="I1" s="39" t="s">
        <v>17</v>
      </c>
      <c r="J1" s="39" t="s">
        <v>12</v>
      </c>
      <c r="K1" s="39" t="s">
        <v>51</v>
      </c>
      <c r="L1" s="39" t="s">
        <v>52</v>
      </c>
      <c r="M1" s="39" t="s">
        <v>53</v>
      </c>
      <c r="N1" s="39" t="s">
        <v>54</v>
      </c>
      <c r="O1" s="39" t="s">
        <v>55</v>
      </c>
      <c r="P1" s="39" t="s">
        <v>56</v>
      </c>
      <c r="Q1" s="39" t="s">
        <v>57</v>
      </c>
      <c r="R1" s="39" t="s">
        <v>58</v>
      </c>
      <c r="S1" s="39" t="s">
        <v>59</v>
      </c>
      <c r="T1" s="39" t="s">
        <v>60</v>
      </c>
      <c r="U1" s="39" t="s">
        <v>61</v>
      </c>
      <c r="V1" s="39" t="s">
        <v>62</v>
      </c>
      <c r="W1" s="39" t="s">
        <v>63</v>
      </c>
      <c r="X1" s="39" t="s">
        <v>64</v>
      </c>
      <c r="Y1" s="39" t="s">
        <v>65</v>
      </c>
      <c r="Z1" s="39" t="s">
        <v>66</v>
      </c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</row>
    <row r="2">
      <c r="A2" s="40" t="s">
        <v>67</v>
      </c>
      <c r="B2" s="40" t="s">
        <v>68</v>
      </c>
      <c r="C2" s="40" t="s">
        <v>69</v>
      </c>
      <c r="D2" s="40" t="s">
        <v>70</v>
      </c>
      <c r="E2" s="40" t="s">
        <v>24</v>
      </c>
      <c r="F2" s="40" t="s">
        <v>71</v>
      </c>
      <c r="G2" s="40" t="s">
        <v>72</v>
      </c>
      <c r="H2" s="41">
        <v>45917.0</v>
      </c>
      <c r="I2" s="40" t="s">
        <v>24</v>
      </c>
      <c r="J2" s="42">
        <v>5.0</v>
      </c>
      <c r="K2" s="40" t="s">
        <v>73</v>
      </c>
      <c r="L2" s="40" t="s">
        <v>74</v>
      </c>
      <c r="M2" s="40" t="s">
        <v>27</v>
      </c>
      <c r="N2" s="40" t="s">
        <v>26</v>
      </c>
      <c r="O2" s="40" t="s">
        <v>26</v>
      </c>
      <c r="P2" s="43">
        <v>45752.0</v>
      </c>
      <c r="Q2" s="42">
        <v>75.0</v>
      </c>
      <c r="R2" s="40" t="s">
        <v>75</v>
      </c>
      <c r="S2" s="40" t="s">
        <v>76</v>
      </c>
      <c r="T2" s="40" t="s">
        <v>77</v>
      </c>
      <c r="U2" s="41">
        <v>45914.0</v>
      </c>
      <c r="V2" s="40" t="s">
        <v>25</v>
      </c>
      <c r="W2" s="41">
        <v>45914.0</v>
      </c>
      <c r="X2" s="40" t="s">
        <v>28</v>
      </c>
      <c r="Y2" s="41">
        <v>45903.0</v>
      </c>
      <c r="Z2" s="40" t="b">
        <v>0</v>
      </c>
    </row>
    <row r="3">
      <c r="A3" s="40" t="s">
        <v>78</v>
      </c>
      <c r="B3" s="40" t="s">
        <v>79</v>
      </c>
      <c r="C3" s="40" t="s">
        <v>80</v>
      </c>
      <c r="D3" s="40" t="s">
        <v>81</v>
      </c>
      <c r="E3" s="40" t="s">
        <v>24</v>
      </c>
      <c r="F3" s="40" t="s">
        <v>82</v>
      </c>
      <c r="G3" s="40" t="s">
        <v>83</v>
      </c>
      <c r="H3" s="41">
        <v>45927.0</v>
      </c>
      <c r="I3" s="40" t="s">
        <v>24</v>
      </c>
      <c r="J3" s="42">
        <v>5.0</v>
      </c>
      <c r="K3" s="40" t="s">
        <v>73</v>
      </c>
      <c r="L3" s="40" t="s">
        <v>74</v>
      </c>
      <c r="M3" s="40" t="s">
        <v>25</v>
      </c>
      <c r="N3" s="40" t="s">
        <v>28</v>
      </c>
      <c r="O3" s="40" t="s">
        <v>26</v>
      </c>
      <c r="P3" s="43">
        <v>45782.0</v>
      </c>
      <c r="Q3" s="42">
        <v>0.0</v>
      </c>
      <c r="R3" s="40" t="s">
        <v>75</v>
      </c>
      <c r="S3" s="40" t="s">
        <v>84</v>
      </c>
      <c r="T3" s="40" t="s">
        <v>77</v>
      </c>
      <c r="U3" s="44"/>
      <c r="V3" s="40" t="s">
        <v>24</v>
      </c>
      <c r="W3" s="41">
        <v>45914.0</v>
      </c>
      <c r="X3" s="40" t="s">
        <v>25</v>
      </c>
      <c r="Y3" s="41">
        <v>45892.0</v>
      </c>
      <c r="Z3" s="40" t="b">
        <v>0</v>
      </c>
    </row>
    <row r="4">
      <c r="A4" s="40" t="s">
        <v>85</v>
      </c>
      <c r="B4" s="40" t="s">
        <v>86</v>
      </c>
      <c r="C4" s="40" t="s">
        <v>87</v>
      </c>
      <c r="D4" s="40" t="s">
        <v>81</v>
      </c>
      <c r="E4" s="40" t="s">
        <v>24</v>
      </c>
      <c r="F4" s="40" t="s">
        <v>82</v>
      </c>
      <c r="G4" s="40" t="s">
        <v>72</v>
      </c>
      <c r="H4" s="41">
        <v>45919.0</v>
      </c>
      <c r="I4" s="40" t="s">
        <v>24</v>
      </c>
      <c r="J4" s="42">
        <v>5.0</v>
      </c>
      <c r="K4" s="40" t="s">
        <v>73</v>
      </c>
      <c r="L4" s="40" t="s">
        <v>74</v>
      </c>
      <c r="M4" s="40" t="s">
        <v>28</v>
      </c>
      <c r="N4" s="40" t="s">
        <v>26</v>
      </c>
      <c r="O4" s="40" t="s">
        <v>26</v>
      </c>
      <c r="P4" s="43">
        <v>45721.0</v>
      </c>
      <c r="Q4" s="42">
        <v>75.0</v>
      </c>
      <c r="R4" s="40" t="s">
        <v>88</v>
      </c>
      <c r="S4" s="40" t="s">
        <v>89</v>
      </c>
      <c r="T4" s="40" t="s">
        <v>90</v>
      </c>
      <c r="U4" s="41">
        <v>45914.0</v>
      </c>
      <c r="V4" s="40" t="s">
        <v>24</v>
      </c>
      <c r="W4" s="41">
        <v>45914.0</v>
      </c>
      <c r="X4" s="40" t="s">
        <v>27</v>
      </c>
      <c r="Y4" s="41">
        <v>45897.0</v>
      </c>
      <c r="Z4" s="40" t="b">
        <v>0</v>
      </c>
    </row>
    <row r="5">
      <c r="A5" s="40" t="s">
        <v>67</v>
      </c>
      <c r="B5" s="40" t="s">
        <v>91</v>
      </c>
      <c r="C5" s="40" t="s">
        <v>92</v>
      </c>
      <c r="D5" s="40" t="s">
        <v>81</v>
      </c>
      <c r="E5" s="40" t="s">
        <v>24</v>
      </c>
      <c r="F5" s="40" t="s">
        <v>71</v>
      </c>
      <c r="G5" s="40" t="s">
        <v>83</v>
      </c>
      <c r="H5" s="41">
        <v>45934.0</v>
      </c>
      <c r="I5" s="40" t="s">
        <v>24</v>
      </c>
      <c r="J5" s="42">
        <v>1.0</v>
      </c>
      <c r="K5" s="40" t="s">
        <v>73</v>
      </c>
      <c r="L5" s="40" t="s">
        <v>74</v>
      </c>
      <c r="M5" s="40" t="s">
        <v>25</v>
      </c>
      <c r="N5" s="40" t="s">
        <v>28</v>
      </c>
      <c r="O5" s="40" t="s">
        <v>26</v>
      </c>
      <c r="P5" s="43">
        <v>45693.0</v>
      </c>
      <c r="Q5" s="42">
        <v>100.0</v>
      </c>
      <c r="R5" s="40" t="s">
        <v>93</v>
      </c>
      <c r="S5" s="40" t="s">
        <v>89</v>
      </c>
      <c r="T5" s="40" t="s">
        <v>94</v>
      </c>
      <c r="U5" s="44"/>
      <c r="V5" s="40" t="s">
        <v>25</v>
      </c>
      <c r="W5" s="41">
        <v>45914.0</v>
      </c>
      <c r="X5" s="40" t="s">
        <v>27</v>
      </c>
      <c r="Y5" s="41">
        <v>45884.0</v>
      </c>
      <c r="Z5" s="40" t="b">
        <v>0</v>
      </c>
    </row>
    <row r="6">
      <c r="A6" s="40" t="s">
        <v>85</v>
      </c>
      <c r="B6" s="40" t="s">
        <v>95</v>
      </c>
      <c r="C6" s="40" t="s">
        <v>96</v>
      </c>
      <c r="D6" s="40" t="s">
        <v>81</v>
      </c>
      <c r="E6" s="40" t="s">
        <v>24</v>
      </c>
      <c r="F6" s="40" t="s">
        <v>71</v>
      </c>
      <c r="G6" s="40" t="s">
        <v>72</v>
      </c>
      <c r="H6" s="41">
        <v>45919.0</v>
      </c>
      <c r="I6" s="40" t="s">
        <v>24</v>
      </c>
      <c r="J6" s="42">
        <v>3.0</v>
      </c>
      <c r="K6" s="40" t="s">
        <v>73</v>
      </c>
      <c r="L6" s="40" t="s">
        <v>74</v>
      </c>
      <c r="M6" s="40" t="s">
        <v>27</v>
      </c>
      <c r="N6" s="40" t="s">
        <v>26</v>
      </c>
      <c r="O6" s="40" t="s">
        <v>28</v>
      </c>
      <c r="P6" s="43">
        <v>45721.0</v>
      </c>
      <c r="Q6" s="42">
        <v>0.0</v>
      </c>
      <c r="R6" s="40" t="s">
        <v>88</v>
      </c>
      <c r="S6" s="40" t="s">
        <v>76</v>
      </c>
      <c r="T6" s="40" t="s">
        <v>94</v>
      </c>
      <c r="U6" s="44"/>
      <c r="V6" s="40" t="s">
        <v>24</v>
      </c>
      <c r="W6" s="41">
        <v>45914.0</v>
      </c>
      <c r="X6" s="40" t="s">
        <v>26</v>
      </c>
      <c r="Y6" s="41">
        <v>45901.0</v>
      </c>
      <c r="Z6" s="40" t="b">
        <v>0</v>
      </c>
    </row>
    <row r="7">
      <c r="A7" s="40" t="s">
        <v>78</v>
      </c>
      <c r="B7" s="40" t="s">
        <v>97</v>
      </c>
      <c r="C7" s="40" t="s">
        <v>98</v>
      </c>
      <c r="D7" s="40" t="s">
        <v>81</v>
      </c>
      <c r="E7" s="40" t="s">
        <v>24</v>
      </c>
      <c r="F7" s="40" t="s">
        <v>71</v>
      </c>
      <c r="G7" s="40" t="s">
        <v>83</v>
      </c>
      <c r="H7" s="41">
        <v>45933.0</v>
      </c>
      <c r="I7" s="40" t="s">
        <v>24</v>
      </c>
      <c r="J7" s="42">
        <v>1.0</v>
      </c>
      <c r="K7" s="40" t="s">
        <v>73</v>
      </c>
      <c r="L7" s="40" t="s">
        <v>74</v>
      </c>
      <c r="M7" s="40" t="s">
        <v>28</v>
      </c>
      <c r="N7" s="40" t="s">
        <v>25</v>
      </c>
      <c r="O7" s="40" t="s">
        <v>26</v>
      </c>
      <c r="P7" s="43">
        <v>45752.0</v>
      </c>
      <c r="Q7" s="42">
        <v>50.0</v>
      </c>
      <c r="R7" s="40" t="s">
        <v>88</v>
      </c>
      <c r="S7" s="40" t="s">
        <v>76</v>
      </c>
      <c r="T7" s="40" t="s">
        <v>77</v>
      </c>
      <c r="U7" s="44"/>
      <c r="V7" s="40" t="s">
        <v>25</v>
      </c>
      <c r="W7" s="41">
        <v>45914.0</v>
      </c>
      <c r="X7" s="40" t="s">
        <v>27</v>
      </c>
      <c r="Y7" s="41">
        <v>45884.0</v>
      </c>
      <c r="Z7" s="40" t="b">
        <v>0</v>
      </c>
    </row>
    <row r="8">
      <c r="A8" s="40" t="s">
        <v>85</v>
      </c>
      <c r="B8" s="40" t="s">
        <v>99</v>
      </c>
      <c r="C8" s="40" t="s">
        <v>100</v>
      </c>
      <c r="D8" s="40" t="s">
        <v>81</v>
      </c>
      <c r="E8" s="40" t="s">
        <v>24</v>
      </c>
      <c r="F8" s="40" t="s">
        <v>101</v>
      </c>
      <c r="G8" s="40" t="s">
        <v>72</v>
      </c>
      <c r="H8" s="41">
        <v>45927.0</v>
      </c>
      <c r="I8" s="40" t="s">
        <v>24</v>
      </c>
      <c r="J8" s="42">
        <v>5.0</v>
      </c>
      <c r="K8" s="40" t="s">
        <v>73</v>
      </c>
      <c r="L8" s="40" t="s">
        <v>74</v>
      </c>
      <c r="M8" s="40" t="s">
        <v>25</v>
      </c>
      <c r="N8" s="40" t="s">
        <v>28</v>
      </c>
      <c r="O8" s="40" t="s">
        <v>28</v>
      </c>
      <c r="P8" s="43">
        <v>45721.0</v>
      </c>
      <c r="Q8" s="42">
        <v>100.0</v>
      </c>
      <c r="R8" s="40" t="s">
        <v>75</v>
      </c>
      <c r="S8" s="40" t="s">
        <v>102</v>
      </c>
      <c r="T8" s="40" t="s">
        <v>103</v>
      </c>
      <c r="U8" s="44"/>
      <c r="V8" s="40" t="s">
        <v>24</v>
      </c>
      <c r="W8" s="41">
        <v>45914.0</v>
      </c>
      <c r="X8" s="40" t="s">
        <v>27</v>
      </c>
      <c r="Y8" s="41">
        <v>45903.0</v>
      </c>
      <c r="Z8" s="40" t="b">
        <v>0</v>
      </c>
    </row>
    <row r="9">
      <c r="A9" s="40" t="s">
        <v>78</v>
      </c>
      <c r="B9" s="40" t="s">
        <v>104</v>
      </c>
      <c r="C9" s="40" t="s">
        <v>105</v>
      </c>
      <c r="D9" s="40" t="s">
        <v>106</v>
      </c>
      <c r="E9" s="40" t="s">
        <v>25</v>
      </c>
      <c r="F9" s="40" t="s">
        <v>107</v>
      </c>
      <c r="G9" s="40" t="s">
        <v>72</v>
      </c>
      <c r="H9" s="41">
        <v>45930.0</v>
      </c>
      <c r="I9" s="40" t="s">
        <v>25</v>
      </c>
      <c r="J9" s="42">
        <v>3.0</v>
      </c>
      <c r="K9" s="40" t="s">
        <v>73</v>
      </c>
      <c r="L9" s="40" t="s">
        <v>74</v>
      </c>
      <c r="M9" s="40" t="s">
        <v>26</v>
      </c>
      <c r="N9" s="40" t="s">
        <v>28</v>
      </c>
      <c r="O9" s="40" t="s">
        <v>27</v>
      </c>
      <c r="P9" s="40" t="s">
        <v>108</v>
      </c>
      <c r="Q9" s="42">
        <v>50.0</v>
      </c>
      <c r="R9" s="40" t="s">
        <v>93</v>
      </c>
      <c r="S9" s="40" t="s">
        <v>102</v>
      </c>
      <c r="T9" s="40" t="s">
        <v>103</v>
      </c>
      <c r="U9" s="44"/>
      <c r="V9" s="40" t="s">
        <v>24</v>
      </c>
      <c r="W9" s="41">
        <v>45914.0</v>
      </c>
      <c r="X9" s="40" t="s">
        <v>26</v>
      </c>
      <c r="Y9" s="41">
        <v>45899.0</v>
      </c>
      <c r="Z9" s="40" t="b">
        <v>0</v>
      </c>
    </row>
    <row r="10">
      <c r="A10" s="40" t="s">
        <v>67</v>
      </c>
      <c r="B10" s="40" t="s">
        <v>109</v>
      </c>
      <c r="C10" s="40" t="s">
        <v>110</v>
      </c>
      <c r="D10" s="40" t="s">
        <v>111</v>
      </c>
      <c r="E10" s="40" t="s">
        <v>25</v>
      </c>
      <c r="F10" s="40" t="s">
        <v>82</v>
      </c>
      <c r="G10" s="40" t="s">
        <v>112</v>
      </c>
      <c r="H10" s="41">
        <v>45922.0</v>
      </c>
      <c r="I10" s="40" t="s">
        <v>25</v>
      </c>
      <c r="J10" s="42">
        <v>2.0</v>
      </c>
      <c r="K10" s="40" t="s">
        <v>73</v>
      </c>
      <c r="L10" s="40" t="s">
        <v>74</v>
      </c>
      <c r="M10" s="40" t="s">
        <v>27</v>
      </c>
      <c r="N10" s="40" t="s">
        <v>27</v>
      </c>
      <c r="O10" s="40" t="s">
        <v>27</v>
      </c>
      <c r="P10" s="43">
        <v>45662.0</v>
      </c>
      <c r="Q10" s="42">
        <v>100.0</v>
      </c>
      <c r="R10" s="40" t="s">
        <v>93</v>
      </c>
      <c r="S10" s="40" t="s">
        <v>89</v>
      </c>
      <c r="T10" s="40" t="s">
        <v>103</v>
      </c>
      <c r="U10" s="41">
        <v>45914.0</v>
      </c>
      <c r="V10" s="40" t="s">
        <v>26</v>
      </c>
      <c r="W10" s="41">
        <v>45914.0</v>
      </c>
      <c r="X10" s="40" t="s">
        <v>28</v>
      </c>
      <c r="Y10" s="41">
        <v>45893.0</v>
      </c>
      <c r="Z10" s="40" t="b">
        <v>0</v>
      </c>
    </row>
    <row r="11">
      <c r="A11" s="40" t="s">
        <v>78</v>
      </c>
      <c r="B11" s="40" t="s">
        <v>113</v>
      </c>
      <c r="C11" s="40" t="s">
        <v>114</v>
      </c>
      <c r="D11" s="40" t="s">
        <v>81</v>
      </c>
      <c r="E11" s="40" t="s">
        <v>25</v>
      </c>
      <c r="F11" s="40" t="s">
        <v>115</v>
      </c>
      <c r="G11" s="40" t="s">
        <v>83</v>
      </c>
      <c r="H11" s="41">
        <v>45921.0</v>
      </c>
      <c r="I11" s="40" t="s">
        <v>25</v>
      </c>
      <c r="J11" s="42">
        <v>1.0</v>
      </c>
      <c r="K11" s="40" t="s">
        <v>73</v>
      </c>
      <c r="L11" s="40" t="s">
        <v>74</v>
      </c>
      <c r="M11" s="40" t="s">
        <v>27</v>
      </c>
      <c r="N11" s="40" t="s">
        <v>27</v>
      </c>
      <c r="O11" s="40" t="s">
        <v>26</v>
      </c>
      <c r="P11" s="43">
        <v>45662.0</v>
      </c>
      <c r="Q11" s="42">
        <v>100.0</v>
      </c>
      <c r="R11" s="40" t="s">
        <v>116</v>
      </c>
      <c r="S11" s="40" t="s">
        <v>117</v>
      </c>
      <c r="T11" s="40" t="s">
        <v>103</v>
      </c>
      <c r="U11" s="41">
        <v>45914.0</v>
      </c>
      <c r="V11" s="40" t="s">
        <v>25</v>
      </c>
      <c r="W11" s="41">
        <v>45914.0</v>
      </c>
      <c r="X11" s="40" t="s">
        <v>26</v>
      </c>
      <c r="Y11" s="41">
        <v>45894.0</v>
      </c>
      <c r="Z11" s="40" t="b">
        <v>0</v>
      </c>
    </row>
    <row r="12">
      <c r="A12" s="40" t="s">
        <v>85</v>
      </c>
      <c r="B12" s="40" t="s">
        <v>118</v>
      </c>
      <c r="C12" s="40" t="s">
        <v>119</v>
      </c>
      <c r="D12" s="40" t="s">
        <v>70</v>
      </c>
      <c r="E12" s="40" t="s">
        <v>25</v>
      </c>
      <c r="F12" s="40" t="s">
        <v>101</v>
      </c>
      <c r="G12" s="40" t="s">
        <v>83</v>
      </c>
      <c r="H12" s="41">
        <v>45919.0</v>
      </c>
      <c r="I12" s="40" t="s">
        <v>25</v>
      </c>
      <c r="J12" s="42">
        <v>3.0</v>
      </c>
      <c r="K12" s="40" t="s">
        <v>73</v>
      </c>
      <c r="L12" s="40" t="s">
        <v>74</v>
      </c>
      <c r="M12" s="40" t="s">
        <v>26</v>
      </c>
      <c r="N12" s="40" t="s">
        <v>27</v>
      </c>
      <c r="O12" s="40" t="s">
        <v>24</v>
      </c>
      <c r="P12" s="40" t="s">
        <v>108</v>
      </c>
      <c r="Q12" s="42">
        <v>0.0</v>
      </c>
      <c r="R12" s="40" t="s">
        <v>120</v>
      </c>
      <c r="S12" s="40" t="s">
        <v>84</v>
      </c>
      <c r="T12" s="40" t="s">
        <v>90</v>
      </c>
      <c r="U12" s="44"/>
      <c r="V12" s="40" t="s">
        <v>27</v>
      </c>
      <c r="W12" s="41">
        <v>45914.0</v>
      </c>
      <c r="X12" s="40" t="s">
        <v>28</v>
      </c>
      <c r="Y12" s="41">
        <v>45901.0</v>
      </c>
      <c r="Z12" s="40" t="b">
        <v>0</v>
      </c>
    </row>
    <row r="13">
      <c r="A13" s="40" t="s">
        <v>85</v>
      </c>
      <c r="B13" s="40" t="s">
        <v>121</v>
      </c>
      <c r="C13" s="40" t="s">
        <v>122</v>
      </c>
      <c r="D13" s="40" t="s">
        <v>111</v>
      </c>
      <c r="E13" s="40" t="s">
        <v>25</v>
      </c>
      <c r="F13" s="40" t="s">
        <v>82</v>
      </c>
      <c r="G13" s="40" t="s">
        <v>72</v>
      </c>
      <c r="H13" s="41">
        <v>45930.0</v>
      </c>
      <c r="I13" s="40" t="s">
        <v>25</v>
      </c>
      <c r="J13" s="42">
        <v>2.0</v>
      </c>
      <c r="K13" s="40" t="s">
        <v>73</v>
      </c>
      <c r="L13" s="40" t="s">
        <v>74</v>
      </c>
      <c r="M13" s="40" t="s">
        <v>26</v>
      </c>
      <c r="N13" s="40" t="s">
        <v>27</v>
      </c>
      <c r="O13" s="40" t="s">
        <v>26</v>
      </c>
      <c r="P13" s="43">
        <v>45721.0</v>
      </c>
      <c r="Q13" s="42">
        <v>0.0</v>
      </c>
      <c r="R13" s="40" t="s">
        <v>88</v>
      </c>
      <c r="S13" s="40" t="s">
        <v>84</v>
      </c>
      <c r="T13" s="40" t="s">
        <v>103</v>
      </c>
      <c r="U13" s="41">
        <v>45914.0</v>
      </c>
      <c r="V13" s="40" t="s">
        <v>27</v>
      </c>
      <c r="W13" s="41">
        <v>45914.0</v>
      </c>
      <c r="X13" s="40" t="s">
        <v>28</v>
      </c>
      <c r="Y13" s="41">
        <v>45908.0</v>
      </c>
      <c r="Z13" s="40" t="b">
        <v>0</v>
      </c>
    </row>
    <row r="14">
      <c r="A14" s="40" t="s">
        <v>78</v>
      </c>
      <c r="B14" s="40" t="s">
        <v>123</v>
      </c>
      <c r="C14" s="40" t="s">
        <v>124</v>
      </c>
      <c r="D14" s="40" t="s">
        <v>70</v>
      </c>
      <c r="E14" s="40" t="s">
        <v>25</v>
      </c>
      <c r="F14" s="40" t="s">
        <v>71</v>
      </c>
      <c r="G14" s="40" t="s">
        <v>72</v>
      </c>
      <c r="H14" s="41">
        <v>45919.0</v>
      </c>
      <c r="I14" s="40" t="s">
        <v>25</v>
      </c>
      <c r="J14" s="42">
        <v>5.0</v>
      </c>
      <c r="K14" s="40" t="s">
        <v>73</v>
      </c>
      <c r="L14" s="40" t="s">
        <v>74</v>
      </c>
      <c r="M14" s="40" t="s">
        <v>28</v>
      </c>
      <c r="N14" s="40" t="s">
        <v>27</v>
      </c>
      <c r="O14" s="40" t="s">
        <v>26</v>
      </c>
      <c r="P14" s="40" t="s">
        <v>108</v>
      </c>
      <c r="Q14" s="42">
        <v>75.0</v>
      </c>
      <c r="R14" s="40" t="s">
        <v>120</v>
      </c>
      <c r="S14" s="40" t="s">
        <v>84</v>
      </c>
      <c r="T14" s="40" t="s">
        <v>77</v>
      </c>
      <c r="U14" s="44"/>
      <c r="V14" s="40" t="s">
        <v>25</v>
      </c>
      <c r="W14" s="41">
        <v>45914.0</v>
      </c>
      <c r="X14" s="40" t="s">
        <v>28</v>
      </c>
      <c r="Y14" s="41">
        <v>45891.0</v>
      </c>
      <c r="Z14" s="40" t="b">
        <v>0</v>
      </c>
    </row>
    <row r="15">
      <c r="A15" s="40" t="s">
        <v>85</v>
      </c>
      <c r="B15" s="40" t="s">
        <v>125</v>
      </c>
      <c r="C15" s="40" t="s">
        <v>126</v>
      </c>
      <c r="D15" s="40" t="s">
        <v>81</v>
      </c>
      <c r="E15" s="40" t="s">
        <v>26</v>
      </c>
      <c r="F15" s="40" t="s">
        <v>82</v>
      </c>
      <c r="G15" s="40" t="s">
        <v>112</v>
      </c>
      <c r="H15" s="41">
        <v>45933.0</v>
      </c>
      <c r="I15" s="40" t="s">
        <v>26</v>
      </c>
      <c r="J15" s="42">
        <v>2.0</v>
      </c>
      <c r="K15" s="40" t="s">
        <v>73</v>
      </c>
      <c r="L15" s="40" t="s">
        <v>74</v>
      </c>
      <c r="M15" s="40" t="s">
        <v>27</v>
      </c>
      <c r="N15" s="40" t="s">
        <v>27</v>
      </c>
      <c r="O15" s="40" t="s">
        <v>27</v>
      </c>
      <c r="P15" s="40" t="s">
        <v>108</v>
      </c>
      <c r="Q15" s="42">
        <v>50.0</v>
      </c>
      <c r="R15" s="40" t="s">
        <v>88</v>
      </c>
      <c r="S15" s="40" t="s">
        <v>84</v>
      </c>
      <c r="T15" s="40" t="s">
        <v>77</v>
      </c>
      <c r="U15" s="44"/>
      <c r="V15" s="40" t="s">
        <v>24</v>
      </c>
      <c r="W15" s="41">
        <v>45914.0</v>
      </c>
      <c r="X15" s="40" t="s">
        <v>27</v>
      </c>
      <c r="Y15" s="41">
        <v>45908.0</v>
      </c>
      <c r="Z15" s="40" t="b">
        <v>0</v>
      </c>
    </row>
    <row r="16">
      <c r="A16" s="40" t="s">
        <v>67</v>
      </c>
      <c r="B16" s="40" t="s">
        <v>127</v>
      </c>
      <c r="C16" s="40" t="s">
        <v>128</v>
      </c>
      <c r="D16" s="40" t="s">
        <v>111</v>
      </c>
      <c r="E16" s="40" t="s">
        <v>26</v>
      </c>
      <c r="F16" s="40" t="s">
        <v>115</v>
      </c>
      <c r="G16" s="40" t="s">
        <v>72</v>
      </c>
      <c r="H16" s="41">
        <v>45925.0</v>
      </c>
      <c r="I16" s="40" t="s">
        <v>26</v>
      </c>
      <c r="J16" s="42">
        <v>3.0</v>
      </c>
      <c r="K16" s="40" t="s">
        <v>73</v>
      </c>
      <c r="L16" s="40" t="s">
        <v>74</v>
      </c>
      <c r="M16" s="40" t="s">
        <v>27</v>
      </c>
      <c r="N16" s="40" t="s">
        <v>27</v>
      </c>
      <c r="O16" s="40" t="s">
        <v>25</v>
      </c>
      <c r="P16" s="43">
        <v>45662.0</v>
      </c>
      <c r="Q16" s="42">
        <v>50.0</v>
      </c>
      <c r="R16" s="40" t="s">
        <v>93</v>
      </c>
      <c r="S16" s="40" t="s">
        <v>117</v>
      </c>
      <c r="T16" s="40" t="s">
        <v>77</v>
      </c>
      <c r="U16" s="44"/>
      <c r="V16" s="40" t="s">
        <v>26</v>
      </c>
      <c r="W16" s="41">
        <v>45914.0</v>
      </c>
      <c r="X16" s="40" t="s">
        <v>28</v>
      </c>
      <c r="Y16" s="41">
        <v>45889.0</v>
      </c>
      <c r="Z16" s="40" t="b">
        <v>0</v>
      </c>
    </row>
    <row r="17">
      <c r="A17" s="40" t="s">
        <v>78</v>
      </c>
      <c r="B17" s="40" t="s">
        <v>129</v>
      </c>
      <c r="C17" s="40" t="s">
        <v>130</v>
      </c>
      <c r="D17" s="40" t="s">
        <v>111</v>
      </c>
      <c r="E17" s="40" t="s">
        <v>26</v>
      </c>
      <c r="F17" s="40" t="s">
        <v>71</v>
      </c>
      <c r="G17" s="40" t="s">
        <v>72</v>
      </c>
      <c r="H17" s="41">
        <v>45926.0</v>
      </c>
      <c r="I17" s="40" t="s">
        <v>26</v>
      </c>
      <c r="J17" s="42">
        <v>3.0</v>
      </c>
      <c r="K17" s="40" t="s">
        <v>73</v>
      </c>
      <c r="L17" s="40" t="s">
        <v>74</v>
      </c>
      <c r="M17" s="40" t="s">
        <v>24</v>
      </c>
      <c r="N17" s="40" t="s">
        <v>25</v>
      </c>
      <c r="O17" s="40" t="s">
        <v>28</v>
      </c>
      <c r="P17" s="43">
        <v>45752.0</v>
      </c>
      <c r="Q17" s="42">
        <v>100.0</v>
      </c>
      <c r="R17" s="40" t="s">
        <v>120</v>
      </c>
      <c r="S17" s="40" t="s">
        <v>117</v>
      </c>
      <c r="T17" s="40" t="s">
        <v>90</v>
      </c>
      <c r="U17" s="41">
        <v>45914.0</v>
      </c>
      <c r="V17" s="40" t="s">
        <v>26</v>
      </c>
      <c r="W17" s="41">
        <v>45914.0</v>
      </c>
      <c r="X17" s="40" t="s">
        <v>27</v>
      </c>
      <c r="Y17" s="41">
        <v>45893.0</v>
      </c>
      <c r="Z17" s="40" t="b">
        <v>0</v>
      </c>
    </row>
    <row r="18">
      <c r="A18" s="40" t="s">
        <v>78</v>
      </c>
      <c r="B18" s="40" t="s">
        <v>131</v>
      </c>
      <c r="C18" s="40" t="s">
        <v>132</v>
      </c>
      <c r="D18" s="40" t="s">
        <v>106</v>
      </c>
      <c r="E18" s="40" t="s">
        <v>26</v>
      </c>
      <c r="F18" s="40" t="s">
        <v>115</v>
      </c>
      <c r="G18" s="40" t="s">
        <v>72</v>
      </c>
      <c r="H18" s="41">
        <v>45927.0</v>
      </c>
      <c r="I18" s="40" t="s">
        <v>26</v>
      </c>
      <c r="J18" s="42">
        <v>5.0</v>
      </c>
      <c r="K18" s="40" t="s">
        <v>73</v>
      </c>
      <c r="L18" s="40" t="s">
        <v>74</v>
      </c>
      <c r="M18" s="40" t="s">
        <v>27</v>
      </c>
      <c r="N18" s="40" t="s">
        <v>27</v>
      </c>
      <c r="O18" s="40" t="s">
        <v>25</v>
      </c>
      <c r="P18" s="43">
        <v>45721.0</v>
      </c>
      <c r="Q18" s="42">
        <v>75.0</v>
      </c>
      <c r="R18" s="40" t="s">
        <v>93</v>
      </c>
      <c r="S18" s="40" t="s">
        <v>76</v>
      </c>
      <c r="T18" s="40" t="s">
        <v>90</v>
      </c>
      <c r="U18" s="44"/>
      <c r="V18" s="40" t="s">
        <v>27</v>
      </c>
      <c r="W18" s="41">
        <v>45914.0</v>
      </c>
      <c r="X18" s="40" t="s">
        <v>27</v>
      </c>
      <c r="Y18" s="41">
        <v>45906.0</v>
      </c>
      <c r="Z18" s="40" t="b">
        <v>0</v>
      </c>
    </row>
    <row r="19">
      <c r="A19" s="40" t="s">
        <v>67</v>
      </c>
      <c r="B19" s="40" t="s">
        <v>133</v>
      </c>
      <c r="C19" s="40" t="s">
        <v>134</v>
      </c>
      <c r="D19" s="40" t="s">
        <v>106</v>
      </c>
      <c r="E19" s="40" t="s">
        <v>26</v>
      </c>
      <c r="F19" s="40" t="s">
        <v>107</v>
      </c>
      <c r="G19" s="40" t="s">
        <v>72</v>
      </c>
      <c r="H19" s="41">
        <v>45917.0</v>
      </c>
      <c r="I19" s="40" t="s">
        <v>26</v>
      </c>
      <c r="J19" s="42">
        <v>4.0</v>
      </c>
      <c r="K19" s="40" t="s">
        <v>73</v>
      </c>
      <c r="L19" s="40" t="s">
        <v>74</v>
      </c>
      <c r="M19" s="40" t="s">
        <v>25</v>
      </c>
      <c r="N19" s="40" t="s">
        <v>27</v>
      </c>
      <c r="O19" s="40" t="s">
        <v>25</v>
      </c>
      <c r="P19" s="40" t="s">
        <v>108</v>
      </c>
      <c r="Q19" s="42">
        <v>0.0</v>
      </c>
      <c r="R19" s="40" t="s">
        <v>75</v>
      </c>
      <c r="S19" s="40" t="s">
        <v>89</v>
      </c>
      <c r="T19" s="40" t="s">
        <v>77</v>
      </c>
      <c r="U19" s="44"/>
      <c r="V19" s="40" t="s">
        <v>24</v>
      </c>
      <c r="W19" s="41">
        <v>45914.0</v>
      </c>
      <c r="X19" s="40" t="s">
        <v>26</v>
      </c>
      <c r="Y19" s="41">
        <v>45893.0</v>
      </c>
      <c r="Z19" s="40" t="b">
        <v>0</v>
      </c>
    </row>
    <row r="20">
      <c r="A20" s="40" t="s">
        <v>85</v>
      </c>
      <c r="B20" s="40" t="s">
        <v>135</v>
      </c>
      <c r="C20" s="40" t="s">
        <v>136</v>
      </c>
      <c r="D20" s="40" t="s">
        <v>81</v>
      </c>
      <c r="E20" s="40" t="s">
        <v>26</v>
      </c>
      <c r="F20" s="40" t="s">
        <v>71</v>
      </c>
      <c r="G20" s="40" t="s">
        <v>72</v>
      </c>
      <c r="H20" s="41">
        <v>45932.0</v>
      </c>
      <c r="I20" s="40" t="s">
        <v>26</v>
      </c>
      <c r="J20" s="42">
        <v>2.0</v>
      </c>
      <c r="K20" s="40" t="s">
        <v>73</v>
      </c>
      <c r="L20" s="40" t="s">
        <v>74</v>
      </c>
      <c r="M20" s="40" t="s">
        <v>27</v>
      </c>
      <c r="N20" s="40" t="s">
        <v>27</v>
      </c>
      <c r="O20" s="40" t="s">
        <v>24</v>
      </c>
      <c r="P20" s="43">
        <v>45721.0</v>
      </c>
      <c r="Q20" s="42">
        <v>100.0</v>
      </c>
      <c r="R20" s="40" t="s">
        <v>88</v>
      </c>
      <c r="S20" s="40" t="s">
        <v>117</v>
      </c>
      <c r="T20" s="40" t="s">
        <v>90</v>
      </c>
      <c r="U20" s="41">
        <v>45914.0</v>
      </c>
      <c r="V20" s="40" t="s">
        <v>27</v>
      </c>
      <c r="W20" s="41">
        <v>45914.0</v>
      </c>
      <c r="X20" s="40" t="s">
        <v>27</v>
      </c>
      <c r="Y20" s="41">
        <v>45884.0</v>
      </c>
      <c r="Z20" s="40" t="b">
        <v>0</v>
      </c>
    </row>
    <row r="21">
      <c r="A21" s="40" t="s">
        <v>67</v>
      </c>
      <c r="B21" s="40" t="s">
        <v>137</v>
      </c>
      <c r="C21" s="40" t="s">
        <v>138</v>
      </c>
      <c r="D21" s="40" t="s">
        <v>106</v>
      </c>
      <c r="E21" s="40" t="s">
        <v>26</v>
      </c>
      <c r="F21" s="40" t="s">
        <v>115</v>
      </c>
      <c r="G21" s="40" t="s">
        <v>112</v>
      </c>
      <c r="H21" s="41">
        <v>45916.0</v>
      </c>
      <c r="I21" s="40" t="s">
        <v>26</v>
      </c>
      <c r="J21" s="42">
        <v>5.0</v>
      </c>
      <c r="K21" s="40" t="s">
        <v>73</v>
      </c>
      <c r="L21" s="40" t="s">
        <v>74</v>
      </c>
      <c r="M21" s="40" t="s">
        <v>27</v>
      </c>
      <c r="N21" s="40" t="s">
        <v>27</v>
      </c>
      <c r="O21" s="40" t="s">
        <v>28</v>
      </c>
      <c r="P21" s="43">
        <v>45693.0</v>
      </c>
      <c r="Q21" s="42">
        <v>50.0</v>
      </c>
      <c r="R21" s="40" t="s">
        <v>93</v>
      </c>
      <c r="S21" s="40" t="s">
        <v>76</v>
      </c>
      <c r="T21" s="40" t="s">
        <v>77</v>
      </c>
      <c r="U21" s="44"/>
      <c r="V21" s="40" t="s">
        <v>28</v>
      </c>
      <c r="W21" s="41">
        <v>45914.0</v>
      </c>
      <c r="X21" s="40" t="s">
        <v>27</v>
      </c>
      <c r="Y21" s="41">
        <v>45909.0</v>
      </c>
      <c r="Z21" s="40" t="b">
        <v>0</v>
      </c>
    </row>
    <row r="22">
      <c r="A22" s="40" t="s">
        <v>67</v>
      </c>
      <c r="B22" s="40" t="s">
        <v>139</v>
      </c>
      <c r="C22" s="40" t="s">
        <v>140</v>
      </c>
      <c r="D22" s="40" t="s">
        <v>111</v>
      </c>
      <c r="E22" s="40" t="s">
        <v>27</v>
      </c>
      <c r="F22" s="40" t="s">
        <v>71</v>
      </c>
      <c r="G22" s="40" t="s">
        <v>112</v>
      </c>
      <c r="H22" s="41">
        <v>45927.0</v>
      </c>
      <c r="I22" s="40" t="s">
        <v>27</v>
      </c>
      <c r="J22" s="42">
        <v>2.0</v>
      </c>
      <c r="K22" s="40" t="s">
        <v>73</v>
      </c>
      <c r="L22" s="40" t="s">
        <v>74</v>
      </c>
      <c r="M22" s="40" t="s">
        <v>25</v>
      </c>
      <c r="N22" s="40" t="s">
        <v>28</v>
      </c>
      <c r="O22" s="40" t="s">
        <v>25</v>
      </c>
      <c r="P22" s="43">
        <v>45693.0</v>
      </c>
      <c r="Q22" s="42">
        <v>100.0</v>
      </c>
      <c r="R22" s="40" t="s">
        <v>120</v>
      </c>
      <c r="S22" s="40" t="s">
        <v>102</v>
      </c>
      <c r="T22" s="40" t="s">
        <v>94</v>
      </c>
      <c r="U22" s="41">
        <v>45914.0</v>
      </c>
      <c r="V22" s="40" t="s">
        <v>28</v>
      </c>
      <c r="W22" s="41">
        <v>45914.0</v>
      </c>
      <c r="X22" s="40" t="s">
        <v>27</v>
      </c>
      <c r="Y22" s="41">
        <v>45895.0</v>
      </c>
      <c r="Z22" s="40" t="b">
        <v>0</v>
      </c>
    </row>
    <row r="23">
      <c r="A23" s="40" t="s">
        <v>85</v>
      </c>
      <c r="B23" s="40" t="s">
        <v>141</v>
      </c>
      <c r="C23" s="40" t="s">
        <v>142</v>
      </c>
      <c r="D23" s="40" t="s">
        <v>111</v>
      </c>
      <c r="E23" s="40" t="s">
        <v>27</v>
      </c>
      <c r="F23" s="40" t="s">
        <v>71</v>
      </c>
      <c r="G23" s="40" t="s">
        <v>83</v>
      </c>
      <c r="H23" s="41">
        <v>45932.0</v>
      </c>
      <c r="I23" s="40" t="s">
        <v>27</v>
      </c>
      <c r="J23" s="42">
        <v>5.0</v>
      </c>
      <c r="K23" s="40" t="s">
        <v>73</v>
      </c>
      <c r="L23" s="40" t="s">
        <v>74</v>
      </c>
      <c r="M23" s="40" t="s">
        <v>26</v>
      </c>
      <c r="N23" s="40" t="s">
        <v>25</v>
      </c>
      <c r="O23" s="40" t="s">
        <v>26</v>
      </c>
      <c r="P23" s="43">
        <v>45752.0</v>
      </c>
      <c r="Q23" s="42">
        <v>50.0</v>
      </c>
      <c r="R23" s="40" t="s">
        <v>116</v>
      </c>
      <c r="S23" s="40" t="s">
        <v>76</v>
      </c>
      <c r="T23" s="40" t="s">
        <v>94</v>
      </c>
      <c r="U23" s="41">
        <v>45914.0</v>
      </c>
      <c r="V23" s="40" t="s">
        <v>24</v>
      </c>
      <c r="W23" s="41">
        <v>45914.0</v>
      </c>
      <c r="X23" s="40" t="s">
        <v>25</v>
      </c>
      <c r="Y23" s="41">
        <v>45892.0</v>
      </c>
      <c r="Z23" s="40" t="b">
        <v>0</v>
      </c>
    </row>
    <row r="24">
      <c r="A24" s="40" t="s">
        <v>85</v>
      </c>
      <c r="B24" s="40" t="s">
        <v>143</v>
      </c>
      <c r="C24" s="40" t="s">
        <v>144</v>
      </c>
      <c r="D24" s="40" t="s">
        <v>111</v>
      </c>
      <c r="E24" s="40" t="s">
        <v>27</v>
      </c>
      <c r="F24" s="40" t="s">
        <v>71</v>
      </c>
      <c r="G24" s="40" t="s">
        <v>112</v>
      </c>
      <c r="H24" s="41">
        <v>45918.0</v>
      </c>
      <c r="I24" s="40" t="s">
        <v>27</v>
      </c>
      <c r="J24" s="42">
        <v>5.0</v>
      </c>
      <c r="K24" s="40" t="s">
        <v>73</v>
      </c>
      <c r="L24" s="40" t="s">
        <v>74</v>
      </c>
      <c r="M24" s="40" t="s">
        <v>26</v>
      </c>
      <c r="N24" s="40" t="s">
        <v>26</v>
      </c>
      <c r="O24" s="40" t="s">
        <v>26</v>
      </c>
      <c r="P24" s="40" t="s">
        <v>108</v>
      </c>
      <c r="Q24" s="42">
        <v>25.0</v>
      </c>
      <c r="R24" s="40" t="s">
        <v>116</v>
      </c>
      <c r="S24" s="40" t="s">
        <v>117</v>
      </c>
      <c r="T24" s="40" t="s">
        <v>77</v>
      </c>
      <c r="U24" s="44"/>
      <c r="V24" s="40" t="s">
        <v>28</v>
      </c>
      <c r="W24" s="41">
        <v>45914.0</v>
      </c>
      <c r="X24" s="40" t="s">
        <v>28</v>
      </c>
      <c r="Y24" s="41">
        <v>45894.0</v>
      </c>
      <c r="Z24" s="40" t="b">
        <v>0</v>
      </c>
    </row>
    <row r="25">
      <c r="A25" s="40" t="s">
        <v>67</v>
      </c>
      <c r="B25" s="40" t="s">
        <v>145</v>
      </c>
      <c r="C25" s="40" t="s">
        <v>146</v>
      </c>
      <c r="D25" s="40" t="s">
        <v>70</v>
      </c>
      <c r="E25" s="40" t="s">
        <v>27</v>
      </c>
      <c r="F25" s="40" t="s">
        <v>101</v>
      </c>
      <c r="G25" s="40" t="s">
        <v>112</v>
      </c>
      <c r="H25" s="41">
        <v>45918.0</v>
      </c>
      <c r="I25" s="40" t="s">
        <v>27</v>
      </c>
      <c r="J25" s="42">
        <v>2.0</v>
      </c>
      <c r="K25" s="40" t="s">
        <v>73</v>
      </c>
      <c r="L25" s="40" t="s">
        <v>74</v>
      </c>
      <c r="M25" s="40" t="s">
        <v>25</v>
      </c>
      <c r="N25" s="40" t="s">
        <v>24</v>
      </c>
      <c r="O25" s="40" t="s">
        <v>25</v>
      </c>
      <c r="P25" s="43">
        <v>45721.0</v>
      </c>
      <c r="Q25" s="42">
        <v>75.0</v>
      </c>
      <c r="R25" s="40" t="s">
        <v>120</v>
      </c>
      <c r="S25" s="40" t="s">
        <v>89</v>
      </c>
      <c r="T25" s="40" t="s">
        <v>90</v>
      </c>
      <c r="U25" s="41">
        <v>45914.0</v>
      </c>
      <c r="V25" s="40" t="s">
        <v>27</v>
      </c>
      <c r="W25" s="41">
        <v>45914.0</v>
      </c>
      <c r="X25" s="40" t="s">
        <v>26</v>
      </c>
      <c r="Y25" s="41">
        <v>45907.0</v>
      </c>
      <c r="Z25" s="40" t="b">
        <v>0</v>
      </c>
    </row>
    <row r="26">
      <c r="A26" s="40" t="s">
        <v>67</v>
      </c>
      <c r="B26" s="40" t="s">
        <v>147</v>
      </c>
      <c r="C26" s="40" t="s">
        <v>148</v>
      </c>
      <c r="D26" s="40" t="s">
        <v>106</v>
      </c>
      <c r="E26" s="40" t="s">
        <v>27</v>
      </c>
      <c r="F26" s="40" t="s">
        <v>101</v>
      </c>
      <c r="G26" s="40" t="s">
        <v>72</v>
      </c>
      <c r="H26" s="41">
        <v>45934.0</v>
      </c>
      <c r="I26" s="40" t="s">
        <v>27</v>
      </c>
      <c r="J26" s="42">
        <v>3.0</v>
      </c>
      <c r="K26" s="40" t="s">
        <v>73</v>
      </c>
      <c r="L26" s="40" t="s">
        <v>74</v>
      </c>
      <c r="M26" s="40" t="s">
        <v>26</v>
      </c>
      <c r="N26" s="40" t="s">
        <v>24</v>
      </c>
      <c r="O26" s="40" t="s">
        <v>28</v>
      </c>
      <c r="P26" s="43">
        <v>45721.0</v>
      </c>
      <c r="Q26" s="42">
        <v>25.0</v>
      </c>
      <c r="R26" s="40" t="s">
        <v>88</v>
      </c>
      <c r="S26" s="40" t="s">
        <v>89</v>
      </c>
      <c r="T26" s="40" t="s">
        <v>77</v>
      </c>
      <c r="U26" s="41">
        <v>45914.0</v>
      </c>
      <c r="V26" s="40" t="s">
        <v>25</v>
      </c>
      <c r="W26" s="41">
        <v>45914.0</v>
      </c>
      <c r="X26" s="40" t="s">
        <v>27</v>
      </c>
      <c r="Y26" s="41">
        <v>45904.0</v>
      </c>
      <c r="Z26" s="40" t="b">
        <v>0</v>
      </c>
    </row>
    <row r="27">
      <c r="A27" s="40" t="s">
        <v>67</v>
      </c>
      <c r="B27" s="40" t="s">
        <v>149</v>
      </c>
      <c r="C27" s="40" t="s">
        <v>150</v>
      </c>
      <c r="D27" s="40" t="s">
        <v>111</v>
      </c>
      <c r="E27" s="40" t="s">
        <v>27</v>
      </c>
      <c r="F27" s="40" t="s">
        <v>82</v>
      </c>
      <c r="G27" s="40" t="s">
        <v>112</v>
      </c>
      <c r="H27" s="41">
        <v>45934.0</v>
      </c>
      <c r="I27" s="40" t="s">
        <v>27</v>
      </c>
      <c r="J27" s="42">
        <v>3.0</v>
      </c>
      <c r="K27" s="40" t="s">
        <v>73</v>
      </c>
      <c r="L27" s="40" t="s">
        <v>74</v>
      </c>
      <c r="M27" s="40" t="s">
        <v>25</v>
      </c>
      <c r="N27" s="40" t="s">
        <v>26</v>
      </c>
      <c r="O27" s="40" t="s">
        <v>28</v>
      </c>
      <c r="P27" s="43">
        <v>45693.0</v>
      </c>
      <c r="Q27" s="42">
        <v>25.0</v>
      </c>
      <c r="R27" s="40" t="s">
        <v>120</v>
      </c>
      <c r="S27" s="40" t="s">
        <v>102</v>
      </c>
      <c r="T27" s="40" t="s">
        <v>94</v>
      </c>
      <c r="U27" s="41">
        <v>45914.0</v>
      </c>
      <c r="V27" s="40" t="s">
        <v>28</v>
      </c>
      <c r="W27" s="41">
        <v>45914.0</v>
      </c>
      <c r="X27" s="40" t="s">
        <v>24</v>
      </c>
      <c r="Y27" s="41">
        <v>45887.0</v>
      </c>
      <c r="Z27" s="40" t="b">
        <v>0</v>
      </c>
    </row>
    <row r="28">
      <c r="A28" s="40" t="s">
        <v>85</v>
      </c>
      <c r="B28" s="40" t="s">
        <v>151</v>
      </c>
      <c r="C28" s="40" t="s">
        <v>152</v>
      </c>
      <c r="D28" s="40" t="s">
        <v>111</v>
      </c>
      <c r="E28" s="40" t="s">
        <v>27</v>
      </c>
      <c r="F28" s="40" t="s">
        <v>82</v>
      </c>
      <c r="G28" s="40" t="s">
        <v>72</v>
      </c>
      <c r="H28" s="41">
        <v>45923.0</v>
      </c>
      <c r="I28" s="40" t="s">
        <v>27</v>
      </c>
      <c r="J28" s="42">
        <v>3.0</v>
      </c>
      <c r="K28" s="40" t="s">
        <v>73</v>
      </c>
      <c r="L28" s="40" t="s">
        <v>74</v>
      </c>
      <c r="M28" s="40" t="s">
        <v>26</v>
      </c>
      <c r="N28" s="40" t="s">
        <v>28</v>
      </c>
      <c r="O28" s="40" t="s">
        <v>28</v>
      </c>
      <c r="P28" s="40" t="s">
        <v>108</v>
      </c>
      <c r="Q28" s="42">
        <v>50.0</v>
      </c>
      <c r="R28" s="40" t="s">
        <v>93</v>
      </c>
      <c r="S28" s="40" t="s">
        <v>117</v>
      </c>
      <c r="T28" s="40" t="s">
        <v>90</v>
      </c>
      <c r="U28" s="41">
        <v>45914.0</v>
      </c>
      <c r="V28" s="40" t="s">
        <v>25</v>
      </c>
      <c r="W28" s="41">
        <v>45914.0</v>
      </c>
      <c r="X28" s="40" t="s">
        <v>28</v>
      </c>
      <c r="Y28" s="41">
        <v>45908.0</v>
      </c>
      <c r="Z28" s="40" t="b">
        <v>0</v>
      </c>
    </row>
    <row r="29">
      <c r="A29" s="40" t="s">
        <v>78</v>
      </c>
      <c r="B29" s="40" t="s">
        <v>153</v>
      </c>
      <c r="C29" s="40" t="s">
        <v>154</v>
      </c>
      <c r="D29" s="40" t="s">
        <v>106</v>
      </c>
      <c r="E29" s="40" t="s">
        <v>27</v>
      </c>
      <c r="F29" s="40" t="s">
        <v>115</v>
      </c>
      <c r="G29" s="40" t="s">
        <v>83</v>
      </c>
      <c r="H29" s="41">
        <v>45921.0</v>
      </c>
      <c r="I29" s="40" t="s">
        <v>27</v>
      </c>
      <c r="J29" s="42">
        <v>3.0</v>
      </c>
      <c r="K29" s="40" t="s">
        <v>73</v>
      </c>
      <c r="L29" s="40" t="s">
        <v>74</v>
      </c>
      <c r="M29" s="40" t="s">
        <v>24</v>
      </c>
      <c r="N29" s="40" t="s">
        <v>25</v>
      </c>
      <c r="O29" s="40" t="s">
        <v>28</v>
      </c>
      <c r="P29" s="40" t="s">
        <v>108</v>
      </c>
      <c r="Q29" s="42">
        <v>0.0</v>
      </c>
      <c r="R29" s="40" t="s">
        <v>93</v>
      </c>
      <c r="S29" s="40" t="s">
        <v>102</v>
      </c>
      <c r="T29" s="40" t="s">
        <v>90</v>
      </c>
      <c r="U29" s="41">
        <v>45914.0</v>
      </c>
      <c r="V29" s="40" t="s">
        <v>26</v>
      </c>
      <c r="W29" s="41">
        <v>45914.0</v>
      </c>
      <c r="X29" s="40" t="s">
        <v>24</v>
      </c>
      <c r="Y29" s="41">
        <v>45906.0</v>
      </c>
      <c r="Z29" s="40" t="b">
        <v>0</v>
      </c>
    </row>
    <row r="30">
      <c r="A30" s="40" t="s">
        <v>67</v>
      </c>
      <c r="B30" s="40" t="s">
        <v>155</v>
      </c>
      <c r="C30" s="40" t="s">
        <v>156</v>
      </c>
      <c r="D30" s="40" t="s">
        <v>70</v>
      </c>
      <c r="E30" s="40" t="s">
        <v>28</v>
      </c>
      <c r="F30" s="40" t="s">
        <v>107</v>
      </c>
      <c r="G30" s="40" t="s">
        <v>112</v>
      </c>
      <c r="H30" s="41">
        <v>45928.0</v>
      </c>
      <c r="I30" s="40" t="s">
        <v>28</v>
      </c>
      <c r="J30" s="42">
        <v>3.0</v>
      </c>
      <c r="K30" s="40" t="s">
        <v>73</v>
      </c>
      <c r="L30" s="40" t="s">
        <v>74</v>
      </c>
      <c r="M30" s="40" t="s">
        <v>25</v>
      </c>
      <c r="N30" s="40" t="s">
        <v>27</v>
      </c>
      <c r="O30" s="40" t="s">
        <v>27</v>
      </c>
      <c r="P30" s="43">
        <v>45693.0</v>
      </c>
      <c r="Q30" s="42">
        <v>25.0</v>
      </c>
      <c r="R30" s="40" t="s">
        <v>120</v>
      </c>
      <c r="S30" s="40" t="s">
        <v>117</v>
      </c>
      <c r="T30" s="40" t="s">
        <v>90</v>
      </c>
      <c r="U30" s="44"/>
      <c r="V30" s="40" t="s">
        <v>26</v>
      </c>
      <c r="W30" s="41">
        <v>45914.0</v>
      </c>
      <c r="X30" s="40" t="s">
        <v>26</v>
      </c>
      <c r="Y30" s="41">
        <v>45888.0</v>
      </c>
      <c r="Z30" s="40" t="b">
        <v>0</v>
      </c>
    </row>
    <row r="31">
      <c r="A31" s="40" t="s">
        <v>85</v>
      </c>
      <c r="B31" s="40" t="s">
        <v>157</v>
      </c>
      <c r="C31" s="40" t="s">
        <v>158</v>
      </c>
      <c r="D31" s="40" t="s">
        <v>70</v>
      </c>
      <c r="E31" s="40" t="s">
        <v>28</v>
      </c>
      <c r="F31" s="40" t="s">
        <v>107</v>
      </c>
      <c r="G31" s="40" t="s">
        <v>72</v>
      </c>
      <c r="H31" s="41">
        <v>45927.0</v>
      </c>
      <c r="I31" s="40" t="s">
        <v>28</v>
      </c>
      <c r="J31" s="42">
        <v>2.0</v>
      </c>
      <c r="K31" s="40" t="s">
        <v>73</v>
      </c>
      <c r="L31" s="40" t="s">
        <v>74</v>
      </c>
      <c r="M31" s="40" t="s">
        <v>27</v>
      </c>
      <c r="N31" s="40" t="s">
        <v>27</v>
      </c>
      <c r="O31" s="40" t="s">
        <v>27</v>
      </c>
      <c r="P31" s="43">
        <v>45752.0</v>
      </c>
      <c r="Q31" s="42">
        <v>50.0</v>
      </c>
      <c r="R31" s="40" t="s">
        <v>93</v>
      </c>
      <c r="S31" s="40" t="s">
        <v>89</v>
      </c>
      <c r="T31" s="40" t="s">
        <v>103</v>
      </c>
      <c r="U31" s="41">
        <v>45914.0</v>
      </c>
      <c r="V31" s="40" t="s">
        <v>28</v>
      </c>
      <c r="W31" s="41">
        <v>45914.0</v>
      </c>
      <c r="X31" s="40" t="s">
        <v>25</v>
      </c>
      <c r="Y31" s="41">
        <v>45904.0</v>
      </c>
      <c r="Z31" s="40" t="b">
        <v>0</v>
      </c>
    </row>
    <row r="32">
      <c r="A32" s="40" t="s">
        <v>67</v>
      </c>
      <c r="B32" s="40" t="s">
        <v>159</v>
      </c>
      <c r="C32" s="40" t="s">
        <v>160</v>
      </c>
      <c r="D32" s="40" t="s">
        <v>81</v>
      </c>
      <c r="E32" s="40" t="s">
        <v>28</v>
      </c>
      <c r="F32" s="40" t="s">
        <v>101</v>
      </c>
      <c r="G32" s="40" t="s">
        <v>83</v>
      </c>
      <c r="H32" s="41">
        <v>45925.0</v>
      </c>
      <c r="I32" s="40" t="s">
        <v>28</v>
      </c>
      <c r="J32" s="42">
        <v>1.0</v>
      </c>
      <c r="K32" s="40" t="s">
        <v>73</v>
      </c>
      <c r="L32" s="40" t="s">
        <v>74</v>
      </c>
      <c r="M32" s="40" t="s">
        <v>25</v>
      </c>
      <c r="N32" s="40" t="s">
        <v>25</v>
      </c>
      <c r="O32" s="40" t="s">
        <v>26</v>
      </c>
      <c r="P32" s="43">
        <v>45721.0</v>
      </c>
      <c r="Q32" s="42">
        <v>25.0</v>
      </c>
      <c r="R32" s="40" t="s">
        <v>88</v>
      </c>
      <c r="S32" s="40" t="s">
        <v>89</v>
      </c>
      <c r="T32" s="40" t="s">
        <v>103</v>
      </c>
      <c r="U32" s="44"/>
      <c r="V32" s="40" t="s">
        <v>28</v>
      </c>
      <c r="W32" s="41">
        <v>45914.0</v>
      </c>
      <c r="X32" s="40" t="s">
        <v>28</v>
      </c>
      <c r="Y32" s="41">
        <v>45896.0</v>
      </c>
      <c r="Z32" s="40" t="b">
        <v>0</v>
      </c>
    </row>
    <row r="33">
      <c r="A33" s="40" t="s">
        <v>85</v>
      </c>
      <c r="B33" s="40" t="s">
        <v>161</v>
      </c>
      <c r="C33" s="40" t="s">
        <v>162</v>
      </c>
      <c r="D33" s="40" t="s">
        <v>81</v>
      </c>
      <c r="E33" s="40" t="s">
        <v>28</v>
      </c>
      <c r="F33" s="40" t="s">
        <v>82</v>
      </c>
      <c r="G33" s="40" t="s">
        <v>112</v>
      </c>
      <c r="H33" s="41">
        <v>45919.0</v>
      </c>
      <c r="I33" s="40" t="s">
        <v>28</v>
      </c>
      <c r="J33" s="42">
        <v>5.0</v>
      </c>
      <c r="K33" s="40" t="s">
        <v>73</v>
      </c>
      <c r="L33" s="40" t="s">
        <v>74</v>
      </c>
      <c r="M33" s="40" t="s">
        <v>27</v>
      </c>
      <c r="N33" s="40" t="s">
        <v>27</v>
      </c>
      <c r="O33" s="40" t="s">
        <v>25</v>
      </c>
      <c r="P33" s="43">
        <v>45752.0</v>
      </c>
      <c r="Q33" s="42">
        <v>50.0</v>
      </c>
      <c r="R33" s="40" t="s">
        <v>75</v>
      </c>
      <c r="S33" s="40" t="s">
        <v>117</v>
      </c>
      <c r="T33" s="40" t="s">
        <v>90</v>
      </c>
      <c r="U33" s="41">
        <v>45914.0</v>
      </c>
      <c r="V33" s="40" t="s">
        <v>28</v>
      </c>
      <c r="W33" s="41">
        <v>45914.0</v>
      </c>
      <c r="X33" s="40" t="s">
        <v>28</v>
      </c>
      <c r="Y33" s="41">
        <v>45892.0</v>
      </c>
      <c r="Z33" s="40" t="b">
        <v>0</v>
      </c>
    </row>
    <row r="34">
      <c r="A34" s="40" t="s">
        <v>78</v>
      </c>
      <c r="B34" s="40" t="s">
        <v>163</v>
      </c>
      <c r="C34" s="40" t="s">
        <v>164</v>
      </c>
      <c r="D34" s="40" t="s">
        <v>111</v>
      </c>
      <c r="E34" s="40" t="s">
        <v>28</v>
      </c>
      <c r="F34" s="40" t="s">
        <v>115</v>
      </c>
      <c r="G34" s="40" t="s">
        <v>112</v>
      </c>
      <c r="H34" s="41">
        <v>45919.0</v>
      </c>
      <c r="I34" s="40" t="s">
        <v>28</v>
      </c>
      <c r="J34" s="42">
        <v>3.0</v>
      </c>
      <c r="K34" s="40" t="s">
        <v>73</v>
      </c>
      <c r="L34" s="40" t="s">
        <v>74</v>
      </c>
      <c r="M34" s="40" t="s">
        <v>27</v>
      </c>
      <c r="N34" s="40" t="s">
        <v>27</v>
      </c>
      <c r="O34" s="40" t="s">
        <v>26</v>
      </c>
      <c r="P34" s="43">
        <v>45782.0</v>
      </c>
      <c r="Q34" s="42">
        <v>25.0</v>
      </c>
      <c r="R34" s="40" t="s">
        <v>116</v>
      </c>
      <c r="S34" s="40" t="s">
        <v>76</v>
      </c>
      <c r="T34" s="40" t="s">
        <v>90</v>
      </c>
      <c r="U34" s="44"/>
      <c r="V34" s="40" t="s">
        <v>24</v>
      </c>
      <c r="W34" s="41">
        <v>45914.0</v>
      </c>
      <c r="X34" s="40" t="s">
        <v>27</v>
      </c>
      <c r="Y34" s="41">
        <v>45885.0</v>
      </c>
      <c r="Z34" s="40" t="b">
        <v>0</v>
      </c>
    </row>
    <row r="35">
      <c r="A35" s="40" t="s">
        <v>78</v>
      </c>
      <c r="B35" s="40" t="s">
        <v>165</v>
      </c>
      <c r="C35" s="40" t="s">
        <v>166</v>
      </c>
      <c r="D35" s="40" t="s">
        <v>81</v>
      </c>
      <c r="E35" s="40" t="s">
        <v>28</v>
      </c>
      <c r="F35" s="40" t="s">
        <v>115</v>
      </c>
      <c r="G35" s="40" t="s">
        <v>83</v>
      </c>
      <c r="H35" s="41">
        <v>45930.0</v>
      </c>
      <c r="I35" s="40" t="s">
        <v>28</v>
      </c>
      <c r="J35" s="42">
        <v>3.0</v>
      </c>
      <c r="K35" s="40" t="s">
        <v>73</v>
      </c>
      <c r="L35" s="40" t="s">
        <v>74</v>
      </c>
      <c r="M35" s="40" t="s">
        <v>24</v>
      </c>
      <c r="N35" s="40" t="s">
        <v>24</v>
      </c>
      <c r="O35" s="40" t="s">
        <v>25</v>
      </c>
      <c r="P35" s="43">
        <v>45782.0</v>
      </c>
      <c r="Q35" s="42">
        <v>50.0</v>
      </c>
      <c r="R35" s="40" t="s">
        <v>88</v>
      </c>
      <c r="S35" s="40" t="s">
        <v>84</v>
      </c>
      <c r="T35" s="40" t="s">
        <v>94</v>
      </c>
      <c r="U35" s="41">
        <v>45914.0</v>
      </c>
      <c r="V35" s="40" t="s">
        <v>27</v>
      </c>
      <c r="W35" s="41">
        <v>45914.0</v>
      </c>
      <c r="X35" s="40" t="s">
        <v>25</v>
      </c>
      <c r="Y35" s="41">
        <v>45901.0</v>
      </c>
      <c r="Z35" s="40" t="b">
        <v>0</v>
      </c>
    </row>
    <row r="36">
      <c r="A36" s="40" t="s">
        <v>85</v>
      </c>
      <c r="B36" s="40" t="s">
        <v>167</v>
      </c>
      <c r="C36" s="40" t="s">
        <v>168</v>
      </c>
      <c r="D36" s="40" t="s">
        <v>106</v>
      </c>
      <c r="E36" s="40" t="s">
        <v>28</v>
      </c>
      <c r="F36" s="40" t="s">
        <v>115</v>
      </c>
      <c r="G36" s="40" t="s">
        <v>83</v>
      </c>
      <c r="H36" s="41">
        <v>45920.0</v>
      </c>
      <c r="I36" s="40" t="s">
        <v>28</v>
      </c>
      <c r="J36" s="42">
        <v>5.0</v>
      </c>
      <c r="K36" s="40" t="s">
        <v>73</v>
      </c>
      <c r="L36" s="40" t="s">
        <v>74</v>
      </c>
      <c r="M36" s="40" t="s">
        <v>27</v>
      </c>
      <c r="N36" s="40" t="s">
        <v>25</v>
      </c>
      <c r="O36" s="40" t="s">
        <v>25</v>
      </c>
      <c r="P36" s="43">
        <v>45662.0</v>
      </c>
      <c r="Q36" s="42">
        <v>25.0</v>
      </c>
      <c r="R36" s="40" t="s">
        <v>88</v>
      </c>
      <c r="S36" s="40" t="s">
        <v>84</v>
      </c>
      <c r="T36" s="40" t="s">
        <v>90</v>
      </c>
      <c r="U36" s="41">
        <v>45914.0</v>
      </c>
      <c r="V36" s="40" t="s">
        <v>25</v>
      </c>
      <c r="W36" s="41">
        <v>45914.0</v>
      </c>
      <c r="X36" s="40" t="s">
        <v>28</v>
      </c>
      <c r="Y36" s="41">
        <v>45907.0</v>
      </c>
      <c r="Z36" s="40" t="b">
        <v>0</v>
      </c>
    </row>
    <row r="37">
      <c r="A37" s="40"/>
      <c r="B37" s="40"/>
      <c r="C37" s="40"/>
      <c r="D37" s="40"/>
      <c r="E37" s="40"/>
      <c r="F37" s="40"/>
      <c r="G37" s="40"/>
      <c r="H37" s="41"/>
      <c r="I37" s="40"/>
      <c r="J37" s="42"/>
      <c r="K37" s="40"/>
      <c r="L37" s="40"/>
      <c r="M37" s="40"/>
      <c r="N37" s="40"/>
      <c r="O37" s="40"/>
      <c r="P37" s="43"/>
      <c r="Q37" s="42"/>
      <c r="R37" s="40"/>
      <c r="S37" s="40"/>
      <c r="T37" s="40"/>
      <c r="U37" s="41"/>
      <c r="V37" s="40"/>
      <c r="W37" s="41"/>
      <c r="X37" s="40"/>
      <c r="Y37" s="41"/>
      <c r="Z37" s="40"/>
    </row>
    <row r="38">
      <c r="A38" s="40"/>
      <c r="B38" s="40"/>
      <c r="C38" s="40"/>
      <c r="D38" s="40"/>
      <c r="E38" s="40"/>
      <c r="F38" s="40"/>
      <c r="G38" s="40"/>
      <c r="H38" s="41"/>
      <c r="I38" s="40"/>
      <c r="J38" s="42"/>
      <c r="K38" s="40"/>
      <c r="L38" s="40"/>
      <c r="M38" s="40"/>
      <c r="N38" s="40"/>
      <c r="O38" s="40"/>
      <c r="P38" s="43"/>
      <c r="Q38" s="42"/>
      <c r="R38" s="40"/>
      <c r="S38" s="40"/>
      <c r="T38" s="40"/>
      <c r="U38" s="41"/>
      <c r="V38" s="40"/>
      <c r="W38" s="41"/>
      <c r="X38" s="40"/>
      <c r="Y38" s="41"/>
      <c r="Z38" s="40"/>
    </row>
    <row r="39">
      <c r="A39" s="40"/>
      <c r="B39" s="40"/>
      <c r="C39" s="40"/>
      <c r="D39" s="40"/>
      <c r="E39" s="40"/>
      <c r="F39" s="40"/>
      <c r="G39" s="40"/>
      <c r="H39" s="41"/>
      <c r="I39" s="40"/>
      <c r="J39" s="42"/>
      <c r="K39" s="40"/>
      <c r="L39" s="40"/>
      <c r="M39" s="40"/>
      <c r="N39" s="40"/>
      <c r="O39" s="40"/>
      <c r="P39" s="43"/>
      <c r="Q39" s="42"/>
      <c r="R39" s="40"/>
      <c r="S39" s="40"/>
      <c r="T39" s="40"/>
      <c r="U39" s="41"/>
      <c r="V39" s="40"/>
      <c r="W39" s="41"/>
      <c r="X39" s="40"/>
      <c r="Y39" s="41"/>
      <c r="Z39" s="40"/>
    </row>
    <row r="40">
      <c r="A40" s="40"/>
      <c r="B40" s="40"/>
      <c r="C40" s="40"/>
      <c r="D40" s="40"/>
      <c r="E40" s="40"/>
      <c r="F40" s="40"/>
      <c r="G40" s="40"/>
      <c r="H40" s="41"/>
      <c r="I40" s="40"/>
      <c r="J40" s="42"/>
      <c r="K40" s="40"/>
      <c r="L40" s="40"/>
      <c r="M40" s="40"/>
      <c r="N40" s="40"/>
      <c r="O40" s="40"/>
      <c r="P40" s="40"/>
      <c r="Q40" s="42"/>
      <c r="R40" s="40"/>
      <c r="S40" s="40"/>
      <c r="T40" s="40"/>
      <c r="U40" s="41"/>
      <c r="V40" s="40"/>
      <c r="W40" s="41"/>
      <c r="X40" s="40"/>
      <c r="Y40" s="41"/>
      <c r="Z40" s="40"/>
    </row>
    <row r="41">
      <c r="A41" s="40"/>
      <c r="B41" s="40"/>
      <c r="C41" s="40"/>
      <c r="D41" s="40"/>
      <c r="E41" s="40"/>
      <c r="F41" s="40"/>
      <c r="G41" s="40"/>
      <c r="H41" s="41"/>
      <c r="I41" s="40"/>
      <c r="J41" s="42"/>
      <c r="K41" s="40"/>
      <c r="L41" s="40"/>
      <c r="M41" s="40"/>
      <c r="N41" s="40"/>
      <c r="O41" s="40"/>
      <c r="P41" s="43"/>
      <c r="Q41" s="42"/>
      <c r="R41" s="40"/>
      <c r="S41" s="40"/>
      <c r="T41" s="40"/>
      <c r="U41" s="41"/>
      <c r="V41" s="40"/>
      <c r="W41" s="41"/>
      <c r="X41" s="40"/>
      <c r="Y41" s="41"/>
      <c r="Z41" s="40"/>
    </row>
    <row r="42">
      <c r="A42" s="40"/>
      <c r="B42" s="40"/>
      <c r="C42" s="40"/>
      <c r="D42" s="40"/>
      <c r="E42" s="40"/>
      <c r="F42" s="40"/>
      <c r="G42" s="40"/>
      <c r="H42" s="41"/>
      <c r="I42" s="40"/>
      <c r="J42" s="42"/>
      <c r="K42" s="40"/>
      <c r="L42" s="40"/>
      <c r="M42" s="40"/>
      <c r="N42" s="40"/>
      <c r="O42" s="40"/>
      <c r="P42" s="43"/>
      <c r="Q42" s="42"/>
      <c r="R42" s="40"/>
      <c r="S42" s="40"/>
      <c r="T42" s="40"/>
      <c r="U42" s="41"/>
      <c r="V42" s="40"/>
      <c r="W42" s="41"/>
      <c r="X42" s="40"/>
      <c r="Y42" s="41"/>
      <c r="Z42" s="40"/>
    </row>
    <row r="43">
      <c r="A43" s="40"/>
      <c r="B43" s="40"/>
      <c r="C43" s="40"/>
      <c r="D43" s="40"/>
      <c r="E43" s="40"/>
      <c r="F43" s="40"/>
      <c r="G43" s="40"/>
      <c r="H43" s="41"/>
      <c r="I43" s="40"/>
      <c r="J43" s="42"/>
      <c r="K43" s="40"/>
      <c r="L43" s="40"/>
      <c r="M43" s="40"/>
      <c r="N43" s="40"/>
      <c r="O43" s="40"/>
      <c r="P43" s="43"/>
      <c r="Q43" s="42"/>
      <c r="R43" s="40"/>
      <c r="S43" s="40"/>
      <c r="T43" s="40"/>
      <c r="U43" s="41"/>
      <c r="V43" s="40"/>
      <c r="W43" s="41"/>
      <c r="X43" s="40"/>
      <c r="Y43" s="41"/>
      <c r="Z43" s="40"/>
    </row>
    <row r="44">
      <c r="A44" s="40"/>
      <c r="B44" s="40"/>
      <c r="C44" s="40"/>
      <c r="D44" s="40"/>
      <c r="E44" s="40"/>
      <c r="F44" s="40"/>
      <c r="G44" s="40"/>
      <c r="H44" s="41"/>
      <c r="I44" s="40"/>
      <c r="J44" s="42"/>
      <c r="K44" s="40"/>
      <c r="L44" s="40"/>
      <c r="M44" s="40"/>
      <c r="N44" s="40"/>
      <c r="O44" s="40"/>
      <c r="P44" s="43"/>
      <c r="Q44" s="42"/>
      <c r="R44" s="40"/>
      <c r="S44" s="40"/>
      <c r="T44" s="40"/>
      <c r="U44" s="41"/>
      <c r="V44" s="40"/>
      <c r="W44" s="41"/>
      <c r="X44" s="40"/>
      <c r="Y44" s="41"/>
      <c r="Z44" s="40"/>
    </row>
    <row r="45">
      <c r="A45" s="40"/>
      <c r="B45" s="40"/>
      <c r="C45" s="40"/>
      <c r="D45" s="40"/>
      <c r="E45" s="40"/>
      <c r="F45" s="40"/>
      <c r="G45" s="40"/>
      <c r="H45" s="41"/>
      <c r="I45" s="40"/>
      <c r="J45" s="42"/>
      <c r="K45" s="40"/>
      <c r="L45" s="40"/>
      <c r="M45" s="40"/>
      <c r="N45" s="40"/>
      <c r="O45" s="40"/>
      <c r="P45" s="43"/>
      <c r="Q45" s="42"/>
      <c r="R45" s="40"/>
      <c r="S45" s="40"/>
      <c r="T45" s="40"/>
      <c r="U45" s="41"/>
      <c r="V45" s="40"/>
      <c r="W45" s="41"/>
      <c r="X45" s="40"/>
      <c r="Y45" s="41"/>
      <c r="Z45" s="40"/>
    </row>
    <row r="46">
      <c r="A46" s="40"/>
      <c r="B46" s="40"/>
      <c r="C46" s="40"/>
      <c r="D46" s="40"/>
      <c r="E46" s="40"/>
      <c r="F46" s="40"/>
      <c r="G46" s="40"/>
      <c r="H46" s="41"/>
      <c r="I46" s="40"/>
      <c r="J46" s="42"/>
      <c r="K46" s="40"/>
      <c r="L46" s="40"/>
      <c r="M46" s="40"/>
      <c r="N46" s="40"/>
      <c r="O46" s="40"/>
      <c r="P46" s="43"/>
      <c r="Q46" s="42"/>
      <c r="R46" s="40"/>
      <c r="S46" s="40"/>
      <c r="T46" s="40"/>
      <c r="U46" s="41"/>
      <c r="V46" s="40"/>
      <c r="W46" s="41"/>
      <c r="X46" s="40"/>
      <c r="Y46" s="41"/>
      <c r="Z46" s="40"/>
    </row>
    <row r="47">
      <c r="A47" s="40"/>
      <c r="B47" s="40"/>
      <c r="C47" s="40"/>
      <c r="D47" s="40"/>
      <c r="E47" s="40"/>
      <c r="F47" s="40"/>
      <c r="G47" s="40"/>
      <c r="H47" s="41"/>
      <c r="I47" s="40"/>
      <c r="J47" s="42"/>
      <c r="K47" s="40"/>
      <c r="L47" s="40"/>
      <c r="M47" s="40"/>
      <c r="N47" s="40"/>
      <c r="O47" s="40"/>
      <c r="P47" s="40"/>
      <c r="Q47" s="42"/>
      <c r="R47" s="40"/>
      <c r="S47" s="40"/>
      <c r="T47" s="40"/>
      <c r="U47" s="41"/>
      <c r="V47" s="40"/>
      <c r="W47" s="41"/>
      <c r="X47" s="40"/>
      <c r="Y47" s="41"/>
      <c r="Z47" s="40"/>
    </row>
    <row r="48">
      <c r="A48" s="40"/>
      <c r="B48" s="40"/>
      <c r="C48" s="40"/>
      <c r="D48" s="40"/>
      <c r="E48" s="40"/>
      <c r="F48" s="40"/>
      <c r="G48" s="40"/>
      <c r="H48" s="41"/>
      <c r="I48" s="40"/>
      <c r="J48" s="42"/>
      <c r="K48" s="40"/>
      <c r="L48" s="40"/>
      <c r="M48" s="40"/>
      <c r="N48" s="40"/>
      <c r="O48" s="40"/>
      <c r="P48" s="43"/>
      <c r="Q48" s="42"/>
      <c r="R48" s="40"/>
      <c r="S48" s="40"/>
      <c r="T48" s="40"/>
      <c r="U48" s="41"/>
      <c r="V48" s="40"/>
      <c r="W48" s="41"/>
      <c r="X48" s="40"/>
      <c r="Y48" s="41"/>
      <c r="Z48" s="40"/>
    </row>
    <row r="49">
      <c r="A49" s="40"/>
      <c r="B49" s="40"/>
      <c r="C49" s="40"/>
      <c r="D49" s="40"/>
      <c r="E49" s="40"/>
      <c r="F49" s="40"/>
      <c r="G49" s="40"/>
      <c r="H49" s="41"/>
      <c r="I49" s="40"/>
      <c r="J49" s="42"/>
      <c r="K49" s="40"/>
      <c r="L49" s="40"/>
      <c r="M49" s="40"/>
      <c r="N49" s="40"/>
      <c r="O49" s="40"/>
      <c r="P49" s="43"/>
      <c r="Q49" s="42"/>
      <c r="R49" s="40"/>
      <c r="S49" s="40"/>
      <c r="T49" s="40"/>
      <c r="U49" s="41"/>
      <c r="V49" s="40"/>
      <c r="W49" s="41"/>
      <c r="X49" s="40"/>
      <c r="Y49" s="41"/>
      <c r="Z49" s="40"/>
    </row>
    <row r="50">
      <c r="A50" s="40"/>
      <c r="B50" s="40"/>
      <c r="C50" s="40"/>
      <c r="D50" s="40"/>
      <c r="E50" s="40"/>
      <c r="F50" s="40"/>
      <c r="G50" s="40"/>
      <c r="H50" s="41"/>
      <c r="I50" s="40"/>
      <c r="J50" s="42"/>
      <c r="K50" s="40"/>
      <c r="L50" s="40"/>
      <c r="M50" s="40"/>
      <c r="N50" s="40"/>
      <c r="O50" s="40"/>
      <c r="P50" s="43"/>
      <c r="Q50" s="42"/>
      <c r="R50" s="40"/>
      <c r="S50" s="40"/>
      <c r="T50" s="40"/>
      <c r="U50" s="41"/>
      <c r="V50" s="40"/>
      <c r="W50" s="41"/>
      <c r="X50" s="40"/>
      <c r="Y50" s="41"/>
      <c r="Z50" s="40"/>
    </row>
    <row r="51">
      <c r="A51" s="40"/>
      <c r="B51" s="40"/>
      <c r="C51" s="40"/>
      <c r="D51" s="40"/>
      <c r="E51" s="40"/>
      <c r="F51" s="40"/>
      <c r="G51" s="40"/>
      <c r="H51" s="41"/>
      <c r="I51" s="40"/>
      <c r="J51" s="42"/>
      <c r="K51" s="40"/>
      <c r="L51" s="40"/>
      <c r="M51" s="40"/>
      <c r="N51" s="40"/>
      <c r="O51" s="40"/>
      <c r="P51" s="43"/>
      <c r="Q51" s="42"/>
      <c r="R51" s="40"/>
      <c r="S51" s="40"/>
      <c r="T51" s="40"/>
      <c r="U51" s="41"/>
      <c r="V51" s="40"/>
      <c r="W51" s="41"/>
      <c r="X51" s="40"/>
      <c r="Y51" s="41"/>
      <c r="Z51" s="40"/>
    </row>
    <row r="52">
      <c r="A52" s="40"/>
      <c r="B52" s="40"/>
      <c r="C52" s="40"/>
      <c r="D52" s="40"/>
      <c r="E52" s="40"/>
      <c r="F52" s="40"/>
      <c r="G52" s="40"/>
      <c r="H52" s="41"/>
      <c r="I52" s="40"/>
      <c r="J52" s="42"/>
      <c r="K52" s="40"/>
      <c r="L52" s="40"/>
      <c r="M52" s="40"/>
      <c r="N52" s="40"/>
      <c r="O52" s="40"/>
      <c r="P52" s="43"/>
      <c r="Q52" s="42"/>
      <c r="R52" s="40"/>
      <c r="S52" s="40"/>
      <c r="T52" s="40"/>
      <c r="U52" s="41"/>
      <c r="V52" s="40"/>
      <c r="W52" s="41"/>
      <c r="X52" s="40"/>
      <c r="Y52" s="41"/>
      <c r="Z52" s="40"/>
    </row>
    <row r="53">
      <c r="A53" s="40"/>
      <c r="B53" s="40"/>
      <c r="C53" s="40"/>
      <c r="D53" s="40"/>
      <c r="E53" s="40"/>
      <c r="F53" s="40"/>
      <c r="G53" s="40"/>
      <c r="H53" s="41"/>
      <c r="I53" s="40"/>
      <c r="J53" s="42"/>
      <c r="K53" s="40"/>
      <c r="L53" s="40"/>
      <c r="M53" s="40"/>
      <c r="N53" s="40"/>
      <c r="O53" s="40"/>
      <c r="P53" s="43"/>
      <c r="Q53" s="42"/>
      <c r="R53" s="40"/>
      <c r="S53" s="40"/>
      <c r="T53" s="40"/>
      <c r="U53" s="41"/>
      <c r="V53" s="40"/>
      <c r="W53" s="41"/>
      <c r="X53" s="40"/>
      <c r="Y53" s="41"/>
      <c r="Z53" s="40"/>
    </row>
    <row r="54">
      <c r="A54" s="40"/>
      <c r="B54" s="40"/>
      <c r="C54" s="40"/>
      <c r="D54" s="40"/>
      <c r="E54" s="40"/>
      <c r="F54" s="40"/>
      <c r="G54" s="40"/>
      <c r="H54" s="41"/>
      <c r="I54" s="40"/>
      <c r="J54" s="42"/>
      <c r="K54" s="40"/>
      <c r="L54" s="40"/>
      <c r="M54" s="40"/>
      <c r="N54" s="40"/>
      <c r="O54" s="40"/>
      <c r="P54" s="43"/>
      <c r="Q54" s="42"/>
      <c r="R54" s="40"/>
      <c r="S54" s="40"/>
      <c r="T54" s="40"/>
      <c r="U54" s="41"/>
      <c r="V54" s="40"/>
      <c r="W54" s="41"/>
      <c r="X54" s="40"/>
      <c r="Y54" s="41"/>
      <c r="Z54" s="40"/>
    </row>
    <row r="55">
      <c r="A55" s="40"/>
      <c r="B55" s="40"/>
      <c r="C55" s="40"/>
      <c r="D55" s="40"/>
      <c r="E55" s="40"/>
      <c r="F55" s="40"/>
      <c r="G55" s="40"/>
      <c r="H55" s="41"/>
      <c r="I55" s="40"/>
      <c r="J55" s="42"/>
      <c r="K55" s="40"/>
      <c r="L55" s="40"/>
      <c r="M55" s="40"/>
      <c r="N55" s="40"/>
      <c r="O55" s="40"/>
      <c r="P55" s="43"/>
      <c r="Q55" s="42"/>
      <c r="R55" s="40"/>
      <c r="S55" s="40"/>
      <c r="T55" s="40"/>
      <c r="U55" s="41"/>
      <c r="V55" s="40"/>
      <c r="W55" s="41"/>
      <c r="X55" s="40"/>
      <c r="Y55" s="41"/>
      <c r="Z55" s="40"/>
    </row>
    <row r="56">
      <c r="A56" s="40"/>
      <c r="B56" s="40"/>
      <c r="C56" s="40"/>
      <c r="D56" s="40"/>
      <c r="E56" s="40"/>
      <c r="F56" s="40"/>
      <c r="G56" s="40"/>
      <c r="H56" s="41"/>
      <c r="I56" s="40"/>
      <c r="J56" s="42"/>
      <c r="K56" s="40"/>
      <c r="L56" s="40"/>
      <c r="M56" s="40"/>
      <c r="N56" s="40"/>
      <c r="O56" s="40"/>
      <c r="P56" s="43"/>
      <c r="Q56" s="42"/>
      <c r="R56" s="40"/>
      <c r="S56" s="40"/>
      <c r="T56" s="40"/>
      <c r="U56" s="41"/>
      <c r="V56" s="40"/>
      <c r="W56" s="41"/>
      <c r="X56" s="40"/>
      <c r="Y56" s="41"/>
      <c r="Z56" s="40"/>
    </row>
    <row r="57">
      <c r="A57" s="40"/>
      <c r="B57" s="40"/>
      <c r="C57" s="40"/>
      <c r="D57" s="40"/>
      <c r="E57" s="40"/>
      <c r="F57" s="40"/>
      <c r="G57" s="40"/>
      <c r="H57" s="41"/>
      <c r="I57" s="40"/>
      <c r="J57" s="42"/>
      <c r="K57" s="40"/>
      <c r="L57" s="40"/>
      <c r="M57" s="40"/>
      <c r="N57" s="40"/>
      <c r="O57" s="40"/>
      <c r="P57" s="43"/>
      <c r="Q57" s="42"/>
      <c r="R57" s="40"/>
      <c r="S57" s="40"/>
      <c r="T57" s="40"/>
      <c r="U57" s="41"/>
      <c r="V57" s="40"/>
      <c r="W57" s="41"/>
      <c r="X57" s="40"/>
      <c r="Y57" s="41"/>
      <c r="Z57" s="40"/>
    </row>
    <row r="58">
      <c r="A58" s="40"/>
      <c r="B58" s="40"/>
      <c r="C58" s="40"/>
      <c r="D58" s="40"/>
      <c r="E58" s="40"/>
      <c r="F58" s="40"/>
      <c r="G58" s="40"/>
      <c r="H58" s="41"/>
      <c r="I58" s="40"/>
      <c r="J58" s="42"/>
      <c r="K58" s="40"/>
      <c r="L58" s="40"/>
      <c r="M58" s="40"/>
      <c r="N58" s="40"/>
      <c r="O58" s="40"/>
      <c r="P58" s="43"/>
      <c r="Q58" s="42"/>
      <c r="R58" s="40"/>
      <c r="S58" s="40"/>
      <c r="T58" s="40"/>
      <c r="U58" s="41"/>
      <c r="V58" s="40"/>
      <c r="W58" s="41"/>
      <c r="X58" s="40"/>
      <c r="Y58" s="41"/>
      <c r="Z58" s="40"/>
    </row>
    <row r="59">
      <c r="A59" s="40"/>
      <c r="B59" s="40"/>
      <c r="C59" s="40"/>
      <c r="D59" s="40"/>
      <c r="E59" s="40"/>
      <c r="F59" s="40"/>
      <c r="G59" s="40"/>
      <c r="H59" s="41"/>
      <c r="I59" s="40"/>
      <c r="J59" s="42"/>
      <c r="K59" s="40"/>
      <c r="L59" s="40"/>
      <c r="M59" s="40"/>
      <c r="N59" s="40"/>
      <c r="O59" s="40"/>
      <c r="P59" s="43"/>
      <c r="Q59" s="42"/>
      <c r="R59" s="40"/>
      <c r="S59" s="40"/>
      <c r="T59" s="40"/>
      <c r="U59" s="41"/>
      <c r="V59" s="40"/>
      <c r="W59" s="41"/>
      <c r="X59" s="40"/>
      <c r="Y59" s="41"/>
      <c r="Z59" s="40"/>
    </row>
    <row r="60">
      <c r="A60" s="40"/>
      <c r="B60" s="40"/>
      <c r="C60" s="40"/>
      <c r="D60" s="40"/>
      <c r="E60" s="40"/>
      <c r="F60" s="40"/>
      <c r="G60" s="40"/>
      <c r="H60" s="41"/>
      <c r="I60" s="40"/>
      <c r="J60" s="42"/>
      <c r="K60" s="40"/>
      <c r="L60" s="40"/>
      <c r="M60" s="40"/>
      <c r="N60" s="40"/>
      <c r="O60" s="40"/>
      <c r="P60" s="43"/>
      <c r="Q60" s="42"/>
      <c r="R60" s="40"/>
      <c r="S60" s="40"/>
      <c r="T60" s="40"/>
      <c r="U60" s="41"/>
      <c r="V60" s="40"/>
      <c r="W60" s="41"/>
      <c r="X60" s="40"/>
      <c r="Y60" s="41"/>
      <c r="Z60" s="40"/>
    </row>
    <row r="61">
      <c r="A61" s="40"/>
      <c r="B61" s="40"/>
      <c r="C61" s="40"/>
      <c r="D61" s="40"/>
      <c r="E61" s="40"/>
      <c r="F61" s="40"/>
      <c r="G61" s="40"/>
      <c r="H61" s="41"/>
      <c r="I61" s="40"/>
      <c r="J61" s="42"/>
      <c r="K61" s="40"/>
      <c r="L61" s="40"/>
      <c r="M61" s="40"/>
      <c r="N61" s="40"/>
      <c r="O61" s="40"/>
      <c r="P61" s="40"/>
      <c r="Q61" s="42"/>
      <c r="R61" s="40"/>
      <c r="S61" s="40"/>
      <c r="T61" s="40"/>
      <c r="U61" s="41"/>
      <c r="V61" s="40"/>
      <c r="W61" s="41"/>
      <c r="X61" s="40"/>
      <c r="Y61" s="41"/>
      <c r="Z61" s="40"/>
    </row>
    <row r="62">
      <c r="A62" s="40"/>
      <c r="B62" s="40"/>
      <c r="C62" s="40"/>
      <c r="D62" s="40"/>
      <c r="E62" s="40"/>
      <c r="F62" s="40"/>
      <c r="G62" s="40"/>
      <c r="H62" s="41"/>
      <c r="I62" s="40"/>
      <c r="J62" s="42"/>
      <c r="K62" s="40"/>
      <c r="L62" s="40"/>
      <c r="M62" s="40"/>
      <c r="N62" s="40"/>
      <c r="O62" s="40"/>
      <c r="P62" s="43"/>
      <c r="Q62" s="42"/>
      <c r="R62" s="40"/>
      <c r="S62" s="40"/>
      <c r="T62" s="40"/>
      <c r="U62" s="41"/>
      <c r="V62" s="40"/>
      <c r="W62" s="41"/>
      <c r="X62" s="40"/>
      <c r="Y62" s="41"/>
      <c r="Z62" s="40"/>
    </row>
    <row r="63">
      <c r="A63" s="40"/>
      <c r="B63" s="40"/>
      <c r="C63" s="40"/>
      <c r="D63" s="40"/>
      <c r="E63" s="40"/>
      <c r="F63" s="40"/>
      <c r="G63" s="40"/>
      <c r="H63" s="41"/>
      <c r="I63" s="40"/>
      <c r="J63" s="42"/>
      <c r="K63" s="40"/>
      <c r="L63" s="40"/>
      <c r="M63" s="40"/>
      <c r="N63" s="40"/>
      <c r="O63" s="40"/>
      <c r="P63" s="43"/>
      <c r="Q63" s="42"/>
      <c r="R63" s="40"/>
      <c r="S63" s="40"/>
      <c r="T63" s="40"/>
      <c r="U63" s="41"/>
      <c r="V63" s="40"/>
      <c r="W63" s="41"/>
      <c r="X63" s="40"/>
      <c r="Y63" s="41"/>
      <c r="Z63" s="40"/>
    </row>
    <row r="64">
      <c r="A64" s="40"/>
      <c r="B64" s="40"/>
      <c r="C64" s="40"/>
      <c r="D64" s="40"/>
      <c r="E64" s="40"/>
      <c r="F64" s="40"/>
      <c r="G64" s="40"/>
      <c r="H64" s="41"/>
      <c r="I64" s="40"/>
      <c r="J64" s="42"/>
      <c r="K64" s="40"/>
      <c r="L64" s="40"/>
      <c r="M64" s="40"/>
      <c r="N64" s="40"/>
      <c r="O64" s="40"/>
      <c r="P64" s="43"/>
      <c r="Q64" s="42"/>
      <c r="R64" s="40"/>
      <c r="S64" s="40"/>
      <c r="T64" s="40"/>
      <c r="U64" s="41"/>
      <c r="V64" s="40"/>
      <c r="W64" s="41"/>
      <c r="X64" s="40"/>
      <c r="Y64" s="41"/>
      <c r="Z64" s="40"/>
    </row>
    <row r="65">
      <c r="A65" s="40"/>
      <c r="B65" s="40"/>
      <c r="C65" s="40"/>
      <c r="D65" s="40"/>
      <c r="E65" s="40"/>
      <c r="F65" s="40"/>
      <c r="G65" s="40"/>
      <c r="H65" s="41"/>
      <c r="I65" s="40"/>
      <c r="J65" s="42"/>
      <c r="K65" s="40"/>
      <c r="L65" s="40"/>
      <c r="M65" s="40"/>
      <c r="N65" s="40"/>
      <c r="O65" s="40"/>
      <c r="P65" s="43"/>
      <c r="Q65" s="42"/>
      <c r="R65" s="40"/>
      <c r="S65" s="40"/>
      <c r="T65" s="40"/>
      <c r="U65" s="41"/>
      <c r="V65" s="40"/>
      <c r="W65" s="41"/>
      <c r="X65" s="40"/>
      <c r="Y65" s="41"/>
      <c r="Z65" s="40"/>
    </row>
    <row r="66">
      <c r="A66" s="40"/>
      <c r="B66" s="40"/>
      <c r="C66" s="40"/>
      <c r="D66" s="40"/>
      <c r="E66" s="40"/>
      <c r="F66" s="40"/>
      <c r="G66" s="40"/>
      <c r="H66" s="41"/>
      <c r="I66" s="40"/>
      <c r="J66" s="42"/>
      <c r="K66" s="40"/>
      <c r="L66" s="40"/>
      <c r="M66" s="40"/>
      <c r="N66" s="40"/>
      <c r="O66" s="40"/>
      <c r="P66" s="43"/>
      <c r="Q66" s="42"/>
      <c r="R66" s="40"/>
      <c r="S66" s="40"/>
      <c r="T66" s="40"/>
      <c r="U66" s="41"/>
      <c r="V66" s="40"/>
      <c r="W66" s="41"/>
      <c r="X66" s="40"/>
      <c r="Y66" s="41"/>
      <c r="Z66" s="40"/>
    </row>
    <row r="67">
      <c r="A67" s="40"/>
      <c r="B67" s="40"/>
      <c r="C67" s="40"/>
      <c r="D67" s="40"/>
      <c r="E67" s="40"/>
      <c r="F67" s="40"/>
      <c r="G67" s="40"/>
      <c r="H67" s="41"/>
      <c r="I67" s="40"/>
      <c r="J67" s="42"/>
      <c r="K67" s="40"/>
      <c r="L67" s="40"/>
      <c r="M67" s="40"/>
      <c r="N67" s="40"/>
      <c r="O67" s="40"/>
      <c r="P67" s="43"/>
      <c r="Q67" s="42"/>
      <c r="R67" s="40"/>
      <c r="S67" s="40"/>
      <c r="T67" s="40"/>
      <c r="U67" s="41"/>
      <c r="V67" s="40"/>
      <c r="W67" s="41"/>
      <c r="X67" s="40"/>
      <c r="Y67" s="41"/>
      <c r="Z67" s="40"/>
    </row>
    <row r="68">
      <c r="A68" s="40"/>
      <c r="B68" s="40"/>
      <c r="C68" s="40"/>
      <c r="D68" s="40"/>
      <c r="E68" s="40"/>
      <c r="F68" s="40"/>
      <c r="G68" s="40"/>
      <c r="H68" s="41"/>
      <c r="I68" s="40"/>
      <c r="J68" s="42"/>
      <c r="K68" s="40"/>
      <c r="L68" s="40"/>
      <c r="M68" s="40"/>
      <c r="N68" s="40"/>
      <c r="O68" s="40"/>
      <c r="P68" s="43"/>
      <c r="Q68" s="42"/>
      <c r="R68" s="40"/>
      <c r="S68" s="40"/>
      <c r="T68" s="40"/>
      <c r="U68" s="41"/>
      <c r="V68" s="40"/>
      <c r="W68" s="41"/>
      <c r="X68" s="40"/>
      <c r="Y68" s="41"/>
      <c r="Z68" s="40"/>
    </row>
    <row r="69">
      <c r="A69" s="40"/>
      <c r="B69" s="40"/>
      <c r="C69" s="40"/>
      <c r="D69" s="40"/>
      <c r="E69" s="40"/>
      <c r="F69" s="40"/>
      <c r="G69" s="40"/>
      <c r="H69" s="41"/>
      <c r="I69" s="40"/>
      <c r="J69" s="42"/>
      <c r="K69" s="40"/>
      <c r="L69" s="40"/>
      <c r="M69" s="40"/>
      <c r="N69" s="40"/>
      <c r="O69" s="40"/>
      <c r="P69" s="43"/>
      <c r="Q69" s="42"/>
      <c r="R69" s="40"/>
      <c r="S69" s="40"/>
      <c r="T69" s="40"/>
      <c r="U69" s="41"/>
      <c r="V69" s="40"/>
      <c r="W69" s="41"/>
      <c r="X69" s="40"/>
      <c r="Y69" s="41"/>
      <c r="Z69" s="40"/>
    </row>
    <row r="70">
      <c r="A70" s="40"/>
      <c r="B70" s="40"/>
      <c r="C70" s="40"/>
      <c r="D70" s="40"/>
      <c r="E70" s="40"/>
      <c r="F70" s="40"/>
      <c r="G70" s="40"/>
      <c r="H70" s="41"/>
      <c r="I70" s="40"/>
      <c r="J70" s="42"/>
      <c r="K70" s="40"/>
      <c r="L70" s="40"/>
      <c r="M70" s="40"/>
      <c r="N70" s="40"/>
      <c r="O70" s="40"/>
      <c r="P70" s="40"/>
      <c r="Q70" s="42"/>
      <c r="R70" s="40"/>
      <c r="S70" s="40"/>
      <c r="T70" s="40"/>
      <c r="U70" s="41"/>
      <c r="V70" s="40"/>
      <c r="W70" s="41"/>
      <c r="X70" s="40"/>
      <c r="Y70" s="41"/>
      <c r="Z70" s="40"/>
    </row>
    <row r="71">
      <c r="A71" s="40"/>
      <c r="B71" s="40"/>
      <c r="C71" s="40"/>
      <c r="D71" s="40"/>
      <c r="E71" s="40"/>
      <c r="F71" s="40"/>
      <c r="G71" s="40"/>
      <c r="H71" s="41"/>
      <c r="I71" s="40"/>
      <c r="J71" s="42"/>
      <c r="K71" s="40"/>
      <c r="L71" s="40"/>
      <c r="M71" s="40"/>
      <c r="N71" s="40"/>
      <c r="O71" s="40"/>
      <c r="P71" s="43"/>
      <c r="Q71" s="42"/>
      <c r="R71" s="40"/>
      <c r="S71" s="40"/>
      <c r="T71" s="40"/>
      <c r="U71" s="41"/>
      <c r="V71" s="40"/>
      <c r="W71" s="41"/>
      <c r="X71" s="40"/>
      <c r="Y71" s="41"/>
      <c r="Z71" s="40"/>
    </row>
    <row r="72">
      <c r="A72" s="40"/>
      <c r="B72" s="40"/>
      <c r="C72" s="40"/>
      <c r="D72" s="40"/>
      <c r="E72" s="40"/>
      <c r="F72" s="40"/>
      <c r="G72" s="40"/>
      <c r="H72" s="41"/>
      <c r="I72" s="40"/>
      <c r="J72" s="42"/>
      <c r="K72" s="40"/>
      <c r="L72" s="40"/>
      <c r="M72" s="40"/>
      <c r="N72" s="40"/>
      <c r="O72" s="40"/>
      <c r="P72" s="40"/>
      <c r="Q72" s="42"/>
      <c r="R72" s="40"/>
      <c r="S72" s="40"/>
      <c r="T72" s="40"/>
      <c r="U72" s="41"/>
      <c r="V72" s="40"/>
      <c r="W72" s="41"/>
      <c r="X72" s="40"/>
      <c r="Y72" s="41"/>
      <c r="Z72" s="40"/>
    </row>
    <row r="73">
      <c r="A73" s="40"/>
      <c r="B73" s="40"/>
      <c r="C73" s="40"/>
      <c r="D73" s="40"/>
      <c r="E73" s="40"/>
      <c r="F73" s="40"/>
      <c r="G73" s="40"/>
      <c r="H73" s="41"/>
      <c r="I73" s="40"/>
      <c r="J73" s="42"/>
      <c r="K73" s="40"/>
      <c r="L73" s="40"/>
      <c r="M73" s="40"/>
      <c r="N73" s="40"/>
      <c r="O73" s="40"/>
      <c r="P73" s="43"/>
      <c r="Q73" s="42"/>
      <c r="R73" s="40"/>
      <c r="S73" s="40"/>
      <c r="T73" s="40"/>
      <c r="U73" s="41"/>
      <c r="V73" s="40"/>
      <c r="W73" s="41"/>
      <c r="X73" s="40"/>
      <c r="Y73" s="41"/>
      <c r="Z73" s="40"/>
    </row>
    <row r="74">
      <c r="A74" s="40"/>
      <c r="B74" s="40"/>
      <c r="C74" s="40"/>
      <c r="D74" s="40"/>
      <c r="E74" s="40"/>
      <c r="F74" s="40"/>
      <c r="G74" s="40"/>
      <c r="H74" s="41"/>
      <c r="I74" s="40"/>
      <c r="J74" s="42"/>
      <c r="K74" s="40"/>
      <c r="L74" s="40"/>
      <c r="M74" s="40"/>
      <c r="N74" s="40"/>
      <c r="O74" s="40"/>
      <c r="P74" s="43"/>
      <c r="Q74" s="42"/>
      <c r="R74" s="40"/>
      <c r="S74" s="40"/>
      <c r="T74" s="40"/>
      <c r="U74" s="41"/>
      <c r="V74" s="40"/>
      <c r="W74" s="41"/>
      <c r="X74" s="40"/>
      <c r="Y74" s="41"/>
      <c r="Z74" s="40"/>
    </row>
    <row r="75">
      <c r="A75" s="40"/>
      <c r="B75" s="40"/>
      <c r="C75" s="40"/>
      <c r="D75" s="40"/>
      <c r="E75" s="40"/>
      <c r="F75" s="40"/>
      <c r="G75" s="40"/>
      <c r="H75" s="41"/>
      <c r="I75" s="40"/>
      <c r="J75" s="42"/>
      <c r="K75" s="40"/>
      <c r="L75" s="40"/>
      <c r="M75" s="40"/>
      <c r="N75" s="40"/>
      <c r="O75" s="40"/>
      <c r="P75" s="40"/>
      <c r="Q75" s="42"/>
      <c r="R75" s="40"/>
      <c r="S75" s="40"/>
      <c r="T75" s="40"/>
      <c r="U75" s="41"/>
      <c r="V75" s="40"/>
      <c r="W75" s="41"/>
      <c r="X75" s="40"/>
      <c r="Y75" s="41"/>
      <c r="Z75" s="40"/>
    </row>
    <row r="76">
      <c r="A76" s="40"/>
      <c r="B76" s="40"/>
      <c r="C76" s="40"/>
      <c r="D76" s="40"/>
      <c r="E76" s="40"/>
      <c r="F76" s="40"/>
      <c r="G76" s="40"/>
      <c r="H76" s="41"/>
      <c r="I76" s="40"/>
      <c r="J76" s="42"/>
      <c r="K76" s="40"/>
      <c r="L76" s="40"/>
      <c r="M76" s="40"/>
      <c r="N76" s="40"/>
      <c r="O76" s="40"/>
      <c r="P76" s="43"/>
      <c r="Q76" s="42"/>
      <c r="R76" s="40"/>
      <c r="S76" s="40"/>
      <c r="T76" s="40"/>
      <c r="U76" s="41"/>
      <c r="V76" s="40"/>
      <c r="W76" s="41"/>
      <c r="X76" s="40"/>
      <c r="Y76" s="41"/>
      <c r="Z76" s="40"/>
    </row>
    <row r="77">
      <c r="A77" s="40"/>
      <c r="B77" s="40"/>
      <c r="C77" s="40"/>
      <c r="D77" s="40"/>
      <c r="E77" s="40"/>
      <c r="F77" s="40"/>
      <c r="G77" s="40"/>
      <c r="H77" s="41"/>
      <c r="I77" s="40"/>
      <c r="J77" s="42"/>
      <c r="K77" s="40"/>
      <c r="L77" s="40"/>
      <c r="M77" s="40"/>
      <c r="N77" s="40"/>
      <c r="O77" s="40"/>
      <c r="P77" s="43"/>
      <c r="Q77" s="42"/>
      <c r="R77" s="40"/>
      <c r="S77" s="40"/>
      <c r="T77" s="40"/>
      <c r="U77" s="41"/>
      <c r="V77" s="40"/>
      <c r="W77" s="41"/>
      <c r="X77" s="40"/>
      <c r="Y77" s="41"/>
      <c r="Z77" s="40"/>
    </row>
    <row r="78">
      <c r="A78" s="40"/>
      <c r="B78" s="40"/>
      <c r="C78" s="40"/>
      <c r="D78" s="40"/>
      <c r="E78" s="40"/>
      <c r="F78" s="40"/>
      <c r="G78" s="40"/>
      <c r="H78" s="41"/>
      <c r="I78" s="40"/>
      <c r="J78" s="42"/>
      <c r="K78" s="40"/>
      <c r="L78" s="40"/>
      <c r="M78" s="40"/>
      <c r="N78" s="40"/>
      <c r="O78" s="40"/>
      <c r="P78" s="43"/>
      <c r="Q78" s="42"/>
      <c r="R78" s="40"/>
      <c r="S78" s="40"/>
      <c r="T78" s="40"/>
      <c r="U78" s="41"/>
      <c r="V78" s="40"/>
      <c r="W78" s="41"/>
      <c r="X78" s="40"/>
      <c r="Y78" s="41"/>
      <c r="Z78" s="40"/>
    </row>
    <row r="79">
      <c r="A79" s="40"/>
      <c r="B79" s="40"/>
      <c r="C79" s="40"/>
      <c r="D79" s="40"/>
      <c r="E79" s="40"/>
      <c r="F79" s="40"/>
      <c r="G79" s="40"/>
      <c r="H79" s="41"/>
      <c r="I79" s="40"/>
      <c r="J79" s="42"/>
      <c r="K79" s="40"/>
      <c r="L79" s="40"/>
      <c r="M79" s="40"/>
      <c r="N79" s="40"/>
      <c r="O79" s="40"/>
      <c r="P79" s="40"/>
      <c r="Q79" s="42"/>
      <c r="R79" s="40"/>
      <c r="S79" s="40"/>
      <c r="T79" s="40"/>
      <c r="U79" s="41"/>
      <c r="V79" s="40"/>
      <c r="W79" s="41"/>
      <c r="X79" s="40"/>
      <c r="Y79" s="41"/>
      <c r="Z79" s="40"/>
    </row>
    <row r="80">
      <c r="A80" s="40"/>
      <c r="B80" s="40"/>
      <c r="C80" s="40"/>
      <c r="D80" s="40"/>
      <c r="E80" s="40"/>
      <c r="F80" s="40"/>
      <c r="G80" s="40"/>
      <c r="H80" s="41"/>
      <c r="I80" s="40"/>
      <c r="J80" s="42"/>
      <c r="K80" s="40"/>
      <c r="L80" s="40"/>
      <c r="M80" s="40"/>
      <c r="N80" s="40"/>
      <c r="O80" s="40"/>
      <c r="P80" s="43"/>
      <c r="Q80" s="42"/>
      <c r="R80" s="40"/>
      <c r="S80" s="40"/>
      <c r="T80" s="40"/>
      <c r="U80" s="41"/>
      <c r="V80" s="40"/>
      <c r="W80" s="41"/>
      <c r="X80" s="40"/>
      <c r="Y80" s="41"/>
      <c r="Z80" s="40"/>
    </row>
    <row r="81">
      <c r="A81" s="40"/>
      <c r="B81" s="40"/>
      <c r="C81" s="40"/>
      <c r="D81" s="40"/>
      <c r="E81" s="40"/>
      <c r="F81" s="40"/>
      <c r="G81" s="40"/>
      <c r="H81" s="41"/>
      <c r="I81" s="40"/>
      <c r="J81" s="42"/>
      <c r="K81" s="40"/>
      <c r="L81" s="40"/>
      <c r="M81" s="40"/>
      <c r="N81" s="40"/>
      <c r="O81" s="40"/>
      <c r="P81" s="40"/>
      <c r="Q81" s="42"/>
      <c r="R81" s="40"/>
      <c r="S81" s="40"/>
      <c r="T81" s="40"/>
      <c r="U81" s="41"/>
      <c r="V81" s="40"/>
      <c r="W81" s="41"/>
      <c r="X81" s="40"/>
      <c r="Y81" s="41"/>
      <c r="Z81" s="40"/>
    </row>
    <row r="82">
      <c r="A82" s="40"/>
      <c r="B82" s="40"/>
      <c r="C82" s="40"/>
      <c r="D82" s="40"/>
      <c r="E82" s="40"/>
      <c r="F82" s="40"/>
      <c r="G82" s="40"/>
      <c r="H82" s="41"/>
      <c r="I82" s="40"/>
      <c r="J82" s="42"/>
      <c r="K82" s="40"/>
      <c r="L82" s="40"/>
      <c r="M82" s="40"/>
      <c r="N82" s="40"/>
      <c r="O82" s="40"/>
      <c r="P82" s="43"/>
      <c r="Q82" s="42"/>
      <c r="R82" s="40"/>
      <c r="S82" s="40"/>
      <c r="T82" s="40"/>
      <c r="U82" s="41"/>
      <c r="V82" s="40"/>
      <c r="W82" s="41"/>
      <c r="X82" s="40"/>
      <c r="Y82" s="41"/>
      <c r="Z82" s="40"/>
    </row>
    <row r="83">
      <c r="A83" s="40"/>
      <c r="B83" s="40"/>
      <c r="C83" s="40"/>
      <c r="D83" s="40"/>
      <c r="E83" s="40"/>
      <c r="F83" s="40"/>
      <c r="G83" s="40"/>
      <c r="H83" s="41"/>
      <c r="I83" s="40"/>
      <c r="J83" s="42"/>
      <c r="K83" s="40"/>
      <c r="L83" s="40"/>
      <c r="M83" s="40"/>
      <c r="N83" s="40"/>
      <c r="O83" s="40"/>
      <c r="P83" s="40"/>
      <c r="Q83" s="42"/>
      <c r="R83" s="40"/>
      <c r="S83" s="40"/>
      <c r="T83" s="40"/>
      <c r="U83" s="41"/>
      <c r="V83" s="40"/>
      <c r="W83" s="41"/>
      <c r="X83" s="40"/>
      <c r="Y83" s="41"/>
      <c r="Z83" s="40"/>
    </row>
    <row r="84">
      <c r="A84" s="40"/>
      <c r="B84" s="40"/>
      <c r="C84" s="40"/>
      <c r="D84" s="40"/>
      <c r="E84" s="40"/>
      <c r="F84" s="40"/>
      <c r="G84" s="40"/>
      <c r="H84" s="41"/>
      <c r="I84" s="40"/>
      <c r="J84" s="42"/>
      <c r="K84" s="40"/>
      <c r="L84" s="40"/>
      <c r="M84" s="40"/>
      <c r="N84" s="40"/>
      <c r="O84" s="40"/>
      <c r="P84" s="43"/>
      <c r="Q84" s="42"/>
      <c r="R84" s="40"/>
      <c r="S84" s="40"/>
      <c r="T84" s="40"/>
      <c r="U84" s="41"/>
      <c r="V84" s="40"/>
      <c r="W84" s="41"/>
      <c r="X84" s="40"/>
      <c r="Y84" s="41"/>
      <c r="Z84" s="40"/>
    </row>
    <row r="85">
      <c r="A85" s="40"/>
      <c r="B85" s="40"/>
      <c r="C85" s="40"/>
      <c r="D85" s="40"/>
      <c r="E85" s="40"/>
      <c r="F85" s="40"/>
      <c r="G85" s="40"/>
      <c r="H85" s="41"/>
      <c r="I85" s="40"/>
      <c r="J85" s="42"/>
      <c r="K85" s="40"/>
      <c r="L85" s="40"/>
      <c r="M85" s="40"/>
      <c r="N85" s="40"/>
      <c r="O85" s="40"/>
      <c r="P85" s="43"/>
      <c r="Q85" s="42"/>
      <c r="R85" s="40"/>
      <c r="S85" s="40"/>
      <c r="T85" s="40"/>
      <c r="U85" s="41"/>
      <c r="V85" s="40"/>
      <c r="W85" s="41"/>
      <c r="X85" s="40"/>
      <c r="Y85" s="41"/>
      <c r="Z85" s="40"/>
    </row>
    <row r="86">
      <c r="A86" s="40"/>
      <c r="B86" s="40"/>
      <c r="C86" s="40"/>
      <c r="D86" s="40"/>
      <c r="E86" s="40"/>
      <c r="F86" s="40"/>
      <c r="G86" s="40"/>
      <c r="H86" s="41"/>
      <c r="I86" s="40"/>
      <c r="J86" s="42"/>
      <c r="K86" s="40"/>
      <c r="L86" s="40"/>
      <c r="M86" s="40"/>
      <c r="N86" s="40"/>
      <c r="O86" s="40"/>
      <c r="P86" s="43"/>
      <c r="Q86" s="42"/>
      <c r="R86" s="40"/>
      <c r="S86" s="40"/>
      <c r="T86" s="40"/>
      <c r="U86" s="41"/>
      <c r="V86" s="40"/>
      <c r="W86" s="41"/>
      <c r="X86" s="40"/>
      <c r="Y86" s="41"/>
      <c r="Z86" s="40"/>
    </row>
    <row r="87">
      <c r="A87" s="40"/>
      <c r="B87" s="40"/>
      <c r="C87" s="40"/>
      <c r="D87" s="40"/>
      <c r="E87" s="40"/>
      <c r="F87" s="40"/>
      <c r="G87" s="40"/>
      <c r="H87" s="41"/>
      <c r="I87" s="40"/>
      <c r="J87" s="42"/>
      <c r="K87" s="40"/>
      <c r="L87" s="40"/>
      <c r="M87" s="40"/>
      <c r="N87" s="40"/>
      <c r="O87" s="40"/>
      <c r="P87" s="43"/>
      <c r="Q87" s="42"/>
      <c r="R87" s="40"/>
      <c r="S87" s="40"/>
      <c r="T87" s="40"/>
      <c r="U87" s="41"/>
      <c r="V87" s="40"/>
      <c r="W87" s="41"/>
      <c r="X87" s="40"/>
      <c r="Y87" s="41"/>
      <c r="Z87" s="40"/>
    </row>
    <row r="88">
      <c r="A88" s="40"/>
      <c r="B88" s="40"/>
      <c r="C88" s="40"/>
      <c r="D88" s="40"/>
      <c r="E88" s="40"/>
      <c r="F88" s="40"/>
      <c r="G88" s="40"/>
      <c r="H88" s="41"/>
      <c r="I88" s="40"/>
      <c r="J88" s="42"/>
      <c r="K88" s="40"/>
      <c r="L88" s="40"/>
      <c r="M88" s="40"/>
      <c r="N88" s="40"/>
      <c r="O88" s="40"/>
      <c r="P88" s="43"/>
      <c r="Q88" s="42"/>
      <c r="R88" s="40"/>
      <c r="S88" s="40"/>
      <c r="T88" s="40"/>
      <c r="U88" s="41"/>
      <c r="V88" s="40"/>
      <c r="W88" s="41"/>
      <c r="X88" s="40"/>
      <c r="Y88" s="41"/>
      <c r="Z88" s="40"/>
    </row>
    <row r="89">
      <c r="A89" s="40"/>
      <c r="B89" s="40"/>
      <c r="C89" s="40"/>
      <c r="D89" s="40"/>
      <c r="E89" s="40"/>
      <c r="F89" s="40"/>
      <c r="G89" s="40"/>
      <c r="H89" s="41"/>
      <c r="I89" s="40"/>
      <c r="J89" s="42"/>
      <c r="K89" s="40"/>
      <c r="L89" s="40"/>
      <c r="M89" s="40"/>
      <c r="N89" s="40"/>
      <c r="O89" s="40"/>
      <c r="P89" s="43"/>
      <c r="Q89" s="42"/>
      <c r="R89" s="40"/>
      <c r="S89" s="40"/>
      <c r="T89" s="40"/>
      <c r="U89" s="41"/>
      <c r="V89" s="40"/>
      <c r="W89" s="41"/>
      <c r="X89" s="40"/>
      <c r="Y89" s="41"/>
      <c r="Z89" s="40"/>
    </row>
    <row r="90">
      <c r="A90" s="40"/>
      <c r="B90" s="40"/>
      <c r="C90" s="40"/>
      <c r="D90" s="40"/>
      <c r="E90" s="40"/>
      <c r="F90" s="40"/>
      <c r="G90" s="40"/>
      <c r="H90" s="41"/>
      <c r="I90" s="40"/>
      <c r="J90" s="42"/>
      <c r="K90" s="40"/>
      <c r="L90" s="40"/>
      <c r="M90" s="40"/>
      <c r="N90" s="40"/>
      <c r="O90" s="40"/>
      <c r="P90" s="43"/>
      <c r="Q90" s="42"/>
      <c r="R90" s="40"/>
      <c r="S90" s="40"/>
      <c r="T90" s="40"/>
      <c r="U90" s="41"/>
      <c r="V90" s="40"/>
      <c r="W90" s="41"/>
      <c r="X90" s="40"/>
      <c r="Y90" s="41"/>
      <c r="Z90" s="40"/>
    </row>
    <row r="91">
      <c r="A91" s="40"/>
      <c r="B91" s="40"/>
      <c r="C91" s="40"/>
      <c r="D91" s="40"/>
      <c r="E91" s="40"/>
      <c r="F91" s="40"/>
      <c r="G91" s="40"/>
      <c r="H91" s="41"/>
      <c r="I91" s="40"/>
      <c r="J91" s="42"/>
      <c r="K91" s="40"/>
      <c r="L91" s="40"/>
      <c r="M91" s="40"/>
      <c r="N91" s="40"/>
      <c r="O91" s="40"/>
      <c r="P91" s="43"/>
      <c r="Q91" s="42"/>
      <c r="R91" s="40"/>
      <c r="S91" s="40"/>
      <c r="T91" s="40"/>
      <c r="U91" s="41"/>
      <c r="V91" s="40"/>
      <c r="W91" s="41"/>
      <c r="X91" s="40"/>
      <c r="Y91" s="41"/>
      <c r="Z91" s="40"/>
    </row>
    <row r="92">
      <c r="A92" s="40"/>
      <c r="B92" s="40"/>
      <c r="C92" s="40"/>
      <c r="D92" s="40"/>
      <c r="E92" s="40"/>
      <c r="F92" s="40"/>
      <c r="G92" s="40"/>
      <c r="H92" s="41"/>
      <c r="I92" s="40"/>
      <c r="J92" s="42"/>
      <c r="K92" s="40"/>
      <c r="L92" s="40"/>
      <c r="M92" s="40"/>
      <c r="N92" s="40"/>
      <c r="O92" s="40"/>
      <c r="P92" s="43"/>
      <c r="Q92" s="42"/>
      <c r="R92" s="40"/>
      <c r="S92" s="40"/>
      <c r="T92" s="40"/>
      <c r="U92" s="41"/>
      <c r="V92" s="40"/>
      <c r="W92" s="41"/>
      <c r="X92" s="40"/>
      <c r="Y92" s="41"/>
      <c r="Z92" s="40"/>
    </row>
    <row r="93">
      <c r="A93" s="40"/>
      <c r="B93" s="40"/>
      <c r="C93" s="40"/>
      <c r="D93" s="40"/>
      <c r="E93" s="40"/>
      <c r="F93" s="40"/>
      <c r="G93" s="40"/>
      <c r="H93" s="41"/>
      <c r="I93" s="40"/>
      <c r="J93" s="42"/>
      <c r="K93" s="40"/>
      <c r="L93" s="40"/>
      <c r="M93" s="40"/>
      <c r="N93" s="40"/>
      <c r="O93" s="40"/>
      <c r="P93" s="43"/>
      <c r="Q93" s="42"/>
      <c r="R93" s="40"/>
      <c r="S93" s="40"/>
      <c r="T93" s="40"/>
      <c r="U93" s="41"/>
      <c r="V93" s="40"/>
      <c r="W93" s="41"/>
      <c r="X93" s="40"/>
      <c r="Y93" s="41"/>
      <c r="Z93" s="40"/>
    </row>
    <row r="94">
      <c r="A94" s="40"/>
      <c r="B94" s="40"/>
      <c r="C94" s="40"/>
      <c r="D94" s="40"/>
      <c r="E94" s="40"/>
      <c r="F94" s="40"/>
      <c r="G94" s="40"/>
      <c r="H94" s="41"/>
      <c r="I94" s="40"/>
      <c r="J94" s="42"/>
      <c r="K94" s="40"/>
      <c r="L94" s="40"/>
      <c r="M94" s="40"/>
      <c r="N94" s="40"/>
      <c r="O94" s="40"/>
      <c r="P94" s="43"/>
      <c r="Q94" s="42"/>
      <c r="R94" s="40"/>
      <c r="S94" s="40"/>
      <c r="T94" s="40"/>
      <c r="U94" s="41"/>
      <c r="V94" s="40"/>
      <c r="W94" s="41"/>
      <c r="X94" s="40"/>
      <c r="Y94" s="41"/>
      <c r="Z94" s="40"/>
    </row>
    <row r="95">
      <c r="A95" s="40"/>
      <c r="B95" s="40"/>
      <c r="C95" s="40"/>
      <c r="D95" s="40"/>
      <c r="E95" s="40"/>
      <c r="F95" s="40"/>
      <c r="G95" s="40"/>
      <c r="H95" s="41"/>
      <c r="I95" s="40"/>
      <c r="J95" s="42"/>
      <c r="K95" s="40"/>
      <c r="L95" s="40"/>
      <c r="M95" s="40"/>
      <c r="N95" s="40"/>
      <c r="O95" s="40"/>
      <c r="P95" s="43"/>
      <c r="Q95" s="42"/>
      <c r="R95" s="40"/>
      <c r="S95" s="40"/>
      <c r="T95" s="40"/>
      <c r="U95" s="41"/>
      <c r="V95" s="40"/>
      <c r="W95" s="41"/>
      <c r="X95" s="40"/>
      <c r="Y95" s="41"/>
      <c r="Z95" s="40"/>
    </row>
    <row r="96">
      <c r="A96" s="40"/>
      <c r="B96" s="40"/>
      <c r="C96" s="40"/>
      <c r="D96" s="40"/>
      <c r="E96" s="40"/>
      <c r="F96" s="40"/>
      <c r="G96" s="40"/>
      <c r="H96" s="41"/>
      <c r="I96" s="40"/>
      <c r="J96" s="42"/>
      <c r="K96" s="40"/>
      <c r="L96" s="40"/>
      <c r="M96" s="40"/>
      <c r="N96" s="40"/>
      <c r="O96" s="40"/>
      <c r="P96" s="40"/>
      <c r="Q96" s="42"/>
      <c r="R96" s="40"/>
      <c r="S96" s="40"/>
      <c r="T96" s="40"/>
      <c r="U96" s="41"/>
      <c r="V96" s="40"/>
      <c r="W96" s="41"/>
      <c r="X96" s="40"/>
      <c r="Y96" s="41"/>
      <c r="Z96" s="40"/>
    </row>
    <row r="97">
      <c r="A97" s="40"/>
      <c r="B97" s="40"/>
      <c r="C97" s="40"/>
      <c r="D97" s="40"/>
      <c r="E97" s="40"/>
      <c r="F97" s="40"/>
      <c r="G97" s="40"/>
      <c r="H97" s="41"/>
      <c r="I97" s="40"/>
      <c r="J97" s="42"/>
      <c r="K97" s="40"/>
      <c r="L97" s="40"/>
      <c r="M97" s="40"/>
      <c r="N97" s="40"/>
      <c r="O97" s="40"/>
      <c r="P97" s="43"/>
      <c r="Q97" s="42"/>
      <c r="R97" s="40"/>
      <c r="S97" s="40"/>
      <c r="T97" s="40"/>
      <c r="U97" s="41"/>
      <c r="V97" s="40"/>
      <c r="W97" s="41"/>
      <c r="X97" s="40"/>
      <c r="Y97" s="41"/>
      <c r="Z97" s="40"/>
    </row>
    <row r="98">
      <c r="A98" s="40"/>
      <c r="B98" s="40"/>
      <c r="C98" s="40"/>
      <c r="D98" s="40"/>
      <c r="E98" s="40"/>
      <c r="F98" s="40"/>
      <c r="G98" s="40"/>
      <c r="H98" s="41"/>
      <c r="I98" s="40"/>
      <c r="J98" s="42"/>
      <c r="K98" s="40"/>
      <c r="L98" s="40"/>
      <c r="M98" s="40"/>
      <c r="N98" s="40"/>
      <c r="O98" s="40"/>
      <c r="P98" s="43"/>
      <c r="Q98" s="42"/>
      <c r="R98" s="40"/>
      <c r="S98" s="40"/>
      <c r="T98" s="40"/>
      <c r="U98" s="41"/>
      <c r="V98" s="40"/>
      <c r="W98" s="41"/>
      <c r="X98" s="40"/>
      <c r="Y98" s="41"/>
      <c r="Z98" s="40"/>
    </row>
    <row r="99">
      <c r="A99" s="40"/>
      <c r="B99" s="40"/>
      <c r="C99" s="40"/>
      <c r="D99" s="40"/>
      <c r="E99" s="40"/>
      <c r="F99" s="40"/>
      <c r="G99" s="40"/>
      <c r="H99" s="41"/>
      <c r="I99" s="40"/>
      <c r="J99" s="42"/>
      <c r="K99" s="40"/>
      <c r="L99" s="40"/>
      <c r="M99" s="40"/>
      <c r="N99" s="40"/>
      <c r="O99" s="40"/>
      <c r="P99" s="43"/>
      <c r="Q99" s="42"/>
      <c r="R99" s="40"/>
      <c r="S99" s="40"/>
      <c r="T99" s="40"/>
      <c r="U99" s="41"/>
      <c r="V99" s="40"/>
      <c r="W99" s="41"/>
      <c r="X99" s="40"/>
      <c r="Y99" s="41"/>
      <c r="Z99" s="40"/>
    </row>
    <row r="100">
      <c r="A100" s="40"/>
      <c r="B100" s="40"/>
      <c r="C100" s="40"/>
      <c r="D100" s="40"/>
      <c r="E100" s="40"/>
      <c r="F100" s="40"/>
      <c r="G100" s="40"/>
      <c r="H100" s="41"/>
      <c r="I100" s="40"/>
      <c r="J100" s="42"/>
      <c r="K100" s="40"/>
      <c r="L100" s="40"/>
      <c r="M100" s="40"/>
      <c r="N100" s="40"/>
      <c r="O100" s="40"/>
      <c r="P100" s="43"/>
      <c r="Q100" s="42"/>
      <c r="R100" s="40"/>
      <c r="S100" s="40"/>
      <c r="T100" s="40"/>
      <c r="U100" s="41"/>
      <c r="V100" s="40"/>
      <c r="W100" s="41"/>
      <c r="X100" s="40"/>
      <c r="Y100" s="41"/>
      <c r="Z100" s="40"/>
    </row>
    <row r="101">
      <c r="A101" s="40"/>
      <c r="B101" s="40"/>
      <c r="C101" s="40"/>
      <c r="D101" s="40"/>
      <c r="E101" s="40"/>
      <c r="F101" s="40"/>
      <c r="G101" s="40"/>
      <c r="H101" s="41"/>
      <c r="I101" s="40"/>
      <c r="J101" s="42"/>
      <c r="K101" s="40"/>
      <c r="L101" s="40"/>
      <c r="M101" s="40"/>
      <c r="N101" s="40"/>
      <c r="O101" s="40"/>
      <c r="P101" s="43"/>
      <c r="Q101" s="42"/>
      <c r="R101" s="40"/>
      <c r="S101" s="40"/>
      <c r="T101" s="40"/>
      <c r="U101" s="41"/>
      <c r="V101" s="40"/>
      <c r="W101" s="41"/>
      <c r="X101" s="40"/>
      <c r="Y101" s="41"/>
      <c r="Z101" s="40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2.63" defaultRowHeight="15.75"/>
  <cols>
    <col customWidth="1" min="3" max="3" width="49.5"/>
    <col customWidth="1" min="5" max="5" width="23.25"/>
    <col customWidth="1" min="6" max="6" width="26.88"/>
    <col customWidth="1" min="9" max="9" width="26.0"/>
    <col customWidth="1" min="11" max="11" width="24.88"/>
    <col customWidth="1" min="12" max="12" width="19.5"/>
    <col customWidth="1" min="13" max="14" width="25.88"/>
    <col customWidth="1" min="15" max="15" width="25.5"/>
    <col customWidth="1" min="16" max="16" width="23.0"/>
    <col customWidth="1" min="17" max="17" width="19.63"/>
  </cols>
  <sheetData>
    <row r="1">
      <c r="A1" s="39" t="s">
        <v>43</v>
      </c>
      <c r="B1" s="39" t="s">
        <v>44</v>
      </c>
      <c r="C1" s="39" t="s">
        <v>45</v>
      </c>
      <c r="D1" s="39" t="s">
        <v>46</v>
      </c>
      <c r="E1" s="39" t="s">
        <v>47</v>
      </c>
      <c r="F1" s="39" t="s">
        <v>48</v>
      </c>
      <c r="G1" s="39" t="s">
        <v>49</v>
      </c>
      <c r="H1" s="39" t="s">
        <v>50</v>
      </c>
      <c r="I1" s="39" t="s">
        <v>17</v>
      </c>
      <c r="J1" s="39" t="s">
        <v>12</v>
      </c>
      <c r="K1" s="39" t="s">
        <v>51</v>
      </c>
      <c r="L1" s="39" t="s">
        <v>52</v>
      </c>
      <c r="M1" s="39" t="s">
        <v>53</v>
      </c>
      <c r="N1" s="39" t="s">
        <v>54</v>
      </c>
      <c r="O1" s="39" t="s">
        <v>55</v>
      </c>
      <c r="P1" s="39" t="s">
        <v>56</v>
      </c>
      <c r="Q1" s="39" t="s">
        <v>57</v>
      </c>
      <c r="R1" s="39" t="s">
        <v>58</v>
      </c>
      <c r="S1" s="39" t="s">
        <v>59</v>
      </c>
      <c r="T1" s="39" t="s">
        <v>60</v>
      </c>
      <c r="U1" s="39" t="s">
        <v>61</v>
      </c>
      <c r="V1" s="39" t="s">
        <v>62</v>
      </c>
      <c r="W1" s="39" t="s">
        <v>63</v>
      </c>
      <c r="X1" s="39" t="s">
        <v>64</v>
      </c>
      <c r="Y1" s="39" t="s">
        <v>65</v>
      </c>
      <c r="Z1" s="39" t="s">
        <v>169</v>
      </c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</row>
    <row r="2">
      <c r="A2" s="40" t="s">
        <v>67</v>
      </c>
      <c r="B2" s="40" t="s">
        <v>68</v>
      </c>
      <c r="C2" s="40" t="s">
        <v>69</v>
      </c>
      <c r="D2" s="40" t="s">
        <v>70</v>
      </c>
      <c r="E2" s="40" t="s">
        <v>24</v>
      </c>
      <c r="F2" s="40" t="s">
        <v>71</v>
      </c>
      <c r="G2" s="40" t="s">
        <v>72</v>
      </c>
      <c r="H2" s="41">
        <v>45917.0</v>
      </c>
      <c r="I2" s="40" t="s">
        <v>24</v>
      </c>
      <c r="J2" s="42">
        <v>4.0</v>
      </c>
      <c r="K2" s="40" t="s">
        <v>73</v>
      </c>
      <c r="L2" s="40" t="s">
        <v>74</v>
      </c>
      <c r="M2" s="40" t="s">
        <v>27</v>
      </c>
      <c r="N2" s="40" t="s">
        <v>26</v>
      </c>
      <c r="O2" s="40" t="s">
        <v>26</v>
      </c>
      <c r="P2" s="43">
        <v>45752.0</v>
      </c>
      <c r="Q2" s="42">
        <v>75.0</v>
      </c>
      <c r="R2" s="40" t="s">
        <v>75</v>
      </c>
      <c r="S2" s="40" t="s">
        <v>76</v>
      </c>
      <c r="T2" s="40" t="s">
        <v>77</v>
      </c>
      <c r="U2" s="41">
        <v>45914.0</v>
      </c>
      <c r="V2" s="40" t="s">
        <v>25</v>
      </c>
      <c r="W2" s="41">
        <v>45914.0</v>
      </c>
      <c r="X2" s="40" t="s">
        <v>28</v>
      </c>
      <c r="Y2" s="41">
        <v>45903.0</v>
      </c>
      <c r="Z2" s="40" t="b">
        <v>0</v>
      </c>
    </row>
    <row r="3">
      <c r="A3" s="40" t="s">
        <v>78</v>
      </c>
      <c r="B3" s="40" t="s">
        <v>79</v>
      </c>
      <c r="C3" s="40" t="s">
        <v>80</v>
      </c>
      <c r="D3" s="40" t="s">
        <v>81</v>
      </c>
      <c r="E3" s="40" t="s">
        <v>24</v>
      </c>
      <c r="F3" s="40" t="s">
        <v>82</v>
      </c>
      <c r="G3" s="40" t="s">
        <v>83</v>
      </c>
      <c r="H3" s="41">
        <v>45927.0</v>
      </c>
      <c r="I3" s="40" t="s">
        <v>24</v>
      </c>
      <c r="J3" s="42">
        <v>3.0</v>
      </c>
      <c r="K3" s="40" t="s">
        <v>73</v>
      </c>
      <c r="L3" s="40" t="s">
        <v>74</v>
      </c>
      <c r="M3" s="40" t="s">
        <v>25</v>
      </c>
      <c r="N3" s="40" t="s">
        <v>28</v>
      </c>
      <c r="O3" s="40" t="s">
        <v>26</v>
      </c>
      <c r="P3" s="43">
        <v>45782.0</v>
      </c>
      <c r="Q3" s="42">
        <v>0.0</v>
      </c>
      <c r="R3" s="40" t="s">
        <v>75</v>
      </c>
      <c r="S3" s="40" t="s">
        <v>84</v>
      </c>
      <c r="T3" s="40" t="s">
        <v>77</v>
      </c>
      <c r="U3" s="45"/>
      <c r="V3" s="40" t="s">
        <v>24</v>
      </c>
      <c r="W3" s="41">
        <v>45914.0</v>
      </c>
      <c r="X3" s="40" t="s">
        <v>25</v>
      </c>
      <c r="Y3" s="41">
        <v>45892.0</v>
      </c>
      <c r="Z3" s="40" t="b">
        <v>0</v>
      </c>
    </row>
    <row r="4">
      <c r="A4" s="40" t="s">
        <v>85</v>
      </c>
      <c r="B4" s="40" t="s">
        <v>86</v>
      </c>
      <c r="C4" s="40" t="s">
        <v>87</v>
      </c>
      <c r="D4" s="40" t="s">
        <v>81</v>
      </c>
      <c r="E4" s="40" t="s">
        <v>24</v>
      </c>
      <c r="F4" s="40" t="s">
        <v>82</v>
      </c>
      <c r="G4" s="40" t="s">
        <v>72</v>
      </c>
      <c r="H4" s="41">
        <v>45919.0</v>
      </c>
      <c r="I4" s="40" t="s">
        <v>24</v>
      </c>
      <c r="J4" s="42">
        <v>1.0</v>
      </c>
      <c r="K4" s="40" t="s">
        <v>73</v>
      </c>
      <c r="L4" s="40" t="s">
        <v>74</v>
      </c>
      <c r="M4" s="40" t="s">
        <v>28</v>
      </c>
      <c r="N4" s="40" t="s">
        <v>26</v>
      </c>
      <c r="O4" s="40" t="s">
        <v>26</v>
      </c>
      <c r="P4" s="43">
        <v>45721.0</v>
      </c>
      <c r="Q4" s="42">
        <v>75.0</v>
      </c>
      <c r="R4" s="40" t="s">
        <v>88</v>
      </c>
      <c r="S4" s="40" t="s">
        <v>89</v>
      </c>
      <c r="T4" s="40" t="s">
        <v>90</v>
      </c>
      <c r="U4" s="41">
        <v>45914.0</v>
      </c>
      <c r="V4" s="40" t="s">
        <v>24</v>
      </c>
      <c r="W4" s="41">
        <v>45914.0</v>
      </c>
      <c r="X4" s="40" t="s">
        <v>27</v>
      </c>
      <c r="Y4" s="41">
        <v>45897.0</v>
      </c>
      <c r="Z4" s="40" t="b">
        <v>0</v>
      </c>
    </row>
    <row r="5">
      <c r="A5" s="40" t="s">
        <v>67</v>
      </c>
      <c r="B5" s="40" t="s">
        <v>91</v>
      </c>
      <c r="C5" s="40" t="s">
        <v>92</v>
      </c>
      <c r="D5" s="40" t="s">
        <v>81</v>
      </c>
      <c r="E5" s="40" t="s">
        <v>24</v>
      </c>
      <c r="F5" s="40" t="s">
        <v>71</v>
      </c>
      <c r="G5" s="40" t="s">
        <v>83</v>
      </c>
      <c r="H5" s="41">
        <v>45934.0</v>
      </c>
      <c r="I5" s="40" t="s">
        <v>24</v>
      </c>
      <c r="J5" s="42">
        <v>2.0</v>
      </c>
      <c r="K5" s="40" t="s">
        <v>73</v>
      </c>
      <c r="L5" s="40" t="s">
        <v>74</v>
      </c>
      <c r="M5" s="40" t="s">
        <v>25</v>
      </c>
      <c r="N5" s="40" t="s">
        <v>28</v>
      </c>
      <c r="O5" s="40" t="s">
        <v>26</v>
      </c>
      <c r="P5" s="43">
        <v>45693.0</v>
      </c>
      <c r="Q5" s="42">
        <v>100.0</v>
      </c>
      <c r="R5" s="40" t="s">
        <v>93</v>
      </c>
      <c r="S5" s="40" t="s">
        <v>89</v>
      </c>
      <c r="T5" s="40" t="s">
        <v>94</v>
      </c>
      <c r="U5" s="45"/>
      <c r="V5" s="40" t="s">
        <v>25</v>
      </c>
      <c r="W5" s="41">
        <v>45914.0</v>
      </c>
      <c r="X5" s="40" t="s">
        <v>27</v>
      </c>
      <c r="Y5" s="41">
        <v>45884.0</v>
      </c>
      <c r="Z5" s="40" t="b">
        <v>0</v>
      </c>
    </row>
    <row r="6">
      <c r="A6" s="40" t="s">
        <v>85</v>
      </c>
      <c r="B6" s="40" t="s">
        <v>95</v>
      </c>
      <c r="C6" s="40" t="s">
        <v>96</v>
      </c>
      <c r="D6" s="40" t="s">
        <v>81</v>
      </c>
      <c r="E6" s="40" t="s">
        <v>24</v>
      </c>
      <c r="F6" s="40" t="s">
        <v>71</v>
      </c>
      <c r="G6" s="40" t="s">
        <v>72</v>
      </c>
      <c r="H6" s="41">
        <v>45919.0</v>
      </c>
      <c r="I6" s="40" t="s">
        <v>24</v>
      </c>
      <c r="J6" s="42">
        <v>4.0</v>
      </c>
      <c r="K6" s="40" t="s">
        <v>73</v>
      </c>
      <c r="L6" s="40" t="s">
        <v>74</v>
      </c>
      <c r="M6" s="40" t="s">
        <v>27</v>
      </c>
      <c r="N6" s="40" t="s">
        <v>26</v>
      </c>
      <c r="O6" s="40" t="s">
        <v>28</v>
      </c>
      <c r="P6" s="43">
        <v>45721.0</v>
      </c>
      <c r="Q6" s="42">
        <v>0.0</v>
      </c>
      <c r="R6" s="40" t="s">
        <v>88</v>
      </c>
      <c r="S6" s="40" t="s">
        <v>76</v>
      </c>
      <c r="T6" s="40" t="s">
        <v>94</v>
      </c>
      <c r="U6" s="45"/>
      <c r="V6" s="40" t="s">
        <v>24</v>
      </c>
      <c r="W6" s="41">
        <v>45914.0</v>
      </c>
      <c r="X6" s="40" t="s">
        <v>26</v>
      </c>
      <c r="Y6" s="41">
        <v>45901.0</v>
      </c>
      <c r="Z6" s="40" t="b">
        <v>0</v>
      </c>
    </row>
    <row r="7">
      <c r="A7" s="40" t="s">
        <v>78</v>
      </c>
      <c r="B7" s="40" t="s">
        <v>97</v>
      </c>
      <c r="C7" s="40" t="s">
        <v>98</v>
      </c>
      <c r="D7" s="40" t="s">
        <v>81</v>
      </c>
      <c r="E7" s="40" t="s">
        <v>24</v>
      </c>
      <c r="F7" s="40" t="s">
        <v>71</v>
      </c>
      <c r="G7" s="40" t="s">
        <v>83</v>
      </c>
      <c r="H7" s="41">
        <v>45933.0</v>
      </c>
      <c r="I7" s="40" t="s">
        <v>24</v>
      </c>
      <c r="J7" s="42">
        <v>2.0</v>
      </c>
      <c r="K7" s="40" t="s">
        <v>73</v>
      </c>
      <c r="L7" s="40" t="s">
        <v>74</v>
      </c>
      <c r="M7" s="40" t="s">
        <v>28</v>
      </c>
      <c r="N7" s="40" t="s">
        <v>25</v>
      </c>
      <c r="O7" s="40" t="s">
        <v>26</v>
      </c>
      <c r="P7" s="43">
        <v>45752.0</v>
      </c>
      <c r="Q7" s="42">
        <v>50.0</v>
      </c>
      <c r="R7" s="40" t="s">
        <v>88</v>
      </c>
      <c r="S7" s="40" t="s">
        <v>76</v>
      </c>
      <c r="T7" s="40" t="s">
        <v>77</v>
      </c>
      <c r="U7" s="45"/>
      <c r="V7" s="40" t="s">
        <v>25</v>
      </c>
      <c r="W7" s="41">
        <v>45914.0</v>
      </c>
      <c r="X7" s="40" t="s">
        <v>27</v>
      </c>
      <c r="Y7" s="41">
        <v>45884.0</v>
      </c>
      <c r="Z7" s="40" t="b">
        <v>0</v>
      </c>
    </row>
    <row r="8">
      <c r="A8" s="40" t="s">
        <v>85</v>
      </c>
      <c r="B8" s="40" t="s">
        <v>99</v>
      </c>
      <c r="C8" s="40" t="s">
        <v>100</v>
      </c>
      <c r="D8" s="40" t="s">
        <v>81</v>
      </c>
      <c r="E8" s="40" t="s">
        <v>24</v>
      </c>
      <c r="F8" s="40" t="s">
        <v>101</v>
      </c>
      <c r="G8" s="40" t="s">
        <v>72</v>
      </c>
      <c r="H8" s="41">
        <v>45927.0</v>
      </c>
      <c r="I8" s="40" t="s">
        <v>24</v>
      </c>
      <c r="J8" s="42">
        <v>2.0</v>
      </c>
      <c r="K8" s="40" t="s">
        <v>73</v>
      </c>
      <c r="L8" s="40" t="s">
        <v>74</v>
      </c>
      <c r="M8" s="40" t="s">
        <v>25</v>
      </c>
      <c r="N8" s="40" t="s">
        <v>28</v>
      </c>
      <c r="O8" s="40" t="s">
        <v>28</v>
      </c>
      <c r="P8" s="43">
        <v>45721.0</v>
      </c>
      <c r="Q8" s="42">
        <v>100.0</v>
      </c>
      <c r="R8" s="40" t="s">
        <v>75</v>
      </c>
      <c r="S8" s="40" t="s">
        <v>102</v>
      </c>
      <c r="T8" s="40" t="s">
        <v>103</v>
      </c>
      <c r="U8" s="45"/>
      <c r="V8" s="40" t="s">
        <v>24</v>
      </c>
      <c r="W8" s="41">
        <v>45914.0</v>
      </c>
      <c r="X8" s="40" t="s">
        <v>27</v>
      </c>
      <c r="Y8" s="41">
        <v>45903.0</v>
      </c>
      <c r="Z8" s="40" t="b">
        <v>0</v>
      </c>
    </row>
    <row r="9">
      <c r="A9" s="40" t="s">
        <v>78</v>
      </c>
      <c r="B9" s="40" t="s">
        <v>104</v>
      </c>
      <c r="C9" s="40" t="s">
        <v>105</v>
      </c>
      <c r="D9" s="40" t="s">
        <v>106</v>
      </c>
      <c r="E9" s="40" t="s">
        <v>25</v>
      </c>
      <c r="F9" s="40" t="s">
        <v>107</v>
      </c>
      <c r="G9" s="40" t="s">
        <v>72</v>
      </c>
      <c r="H9" s="41">
        <v>45930.0</v>
      </c>
      <c r="I9" s="40" t="s">
        <v>25</v>
      </c>
      <c r="J9" s="42">
        <v>4.0</v>
      </c>
      <c r="K9" s="40" t="s">
        <v>73</v>
      </c>
      <c r="L9" s="40" t="s">
        <v>74</v>
      </c>
      <c r="M9" s="40" t="s">
        <v>26</v>
      </c>
      <c r="N9" s="40" t="s">
        <v>28</v>
      </c>
      <c r="O9" s="40" t="s">
        <v>27</v>
      </c>
      <c r="P9" s="40" t="s">
        <v>108</v>
      </c>
      <c r="Q9" s="42">
        <v>50.0</v>
      </c>
      <c r="R9" s="40" t="s">
        <v>93</v>
      </c>
      <c r="S9" s="40" t="s">
        <v>102</v>
      </c>
      <c r="T9" s="40" t="s">
        <v>103</v>
      </c>
      <c r="U9" s="45"/>
      <c r="V9" s="40" t="s">
        <v>24</v>
      </c>
      <c r="W9" s="41">
        <v>45914.0</v>
      </c>
      <c r="X9" s="40" t="s">
        <v>26</v>
      </c>
      <c r="Y9" s="41">
        <v>45899.0</v>
      </c>
      <c r="Z9" s="40" t="b">
        <v>0</v>
      </c>
    </row>
    <row r="10">
      <c r="A10" s="40" t="s">
        <v>67</v>
      </c>
      <c r="B10" s="40" t="s">
        <v>109</v>
      </c>
      <c r="C10" s="40" t="s">
        <v>110</v>
      </c>
      <c r="D10" s="40" t="s">
        <v>111</v>
      </c>
      <c r="E10" s="40" t="s">
        <v>25</v>
      </c>
      <c r="F10" s="40" t="s">
        <v>82</v>
      </c>
      <c r="G10" s="40" t="s">
        <v>112</v>
      </c>
      <c r="H10" s="41">
        <v>45922.0</v>
      </c>
      <c r="I10" s="40" t="s">
        <v>25</v>
      </c>
      <c r="J10" s="42">
        <v>2.0</v>
      </c>
      <c r="K10" s="40" t="s">
        <v>73</v>
      </c>
      <c r="L10" s="40" t="s">
        <v>74</v>
      </c>
      <c r="M10" s="40" t="s">
        <v>27</v>
      </c>
      <c r="N10" s="40" t="s">
        <v>27</v>
      </c>
      <c r="O10" s="40" t="s">
        <v>27</v>
      </c>
      <c r="P10" s="43">
        <v>45662.0</v>
      </c>
      <c r="Q10" s="42">
        <v>100.0</v>
      </c>
      <c r="R10" s="40" t="s">
        <v>93</v>
      </c>
      <c r="S10" s="40" t="s">
        <v>89</v>
      </c>
      <c r="T10" s="40" t="s">
        <v>103</v>
      </c>
      <c r="U10" s="41">
        <v>45914.0</v>
      </c>
      <c r="V10" s="40" t="s">
        <v>26</v>
      </c>
      <c r="W10" s="41">
        <v>45914.0</v>
      </c>
      <c r="X10" s="40" t="s">
        <v>28</v>
      </c>
      <c r="Y10" s="41">
        <v>45893.0</v>
      </c>
      <c r="Z10" s="40" t="b">
        <v>0</v>
      </c>
    </row>
    <row r="11">
      <c r="A11" s="40" t="s">
        <v>78</v>
      </c>
      <c r="B11" s="40" t="s">
        <v>113</v>
      </c>
      <c r="C11" s="40" t="s">
        <v>114</v>
      </c>
      <c r="D11" s="40" t="s">
        <v>81</v>
      </c>
      <c r="E11" s="40" t="s">
        <v>25</v>
      </c>
      <c r="F11" s="40" t="s">
        <v>115</v>
      </c>
      <c r="G11" s="40" t="s">
        <v>83</v>
      </c>
      <c r="H11" s="41">
        <v>45921.0</v>
      </c>
      <c r="I11" s="40" t="s">
        <v>25</v>
      </c>
      <c r="J11" s="42">
        <v>1.0</v>
      </c>
      <c r="K11" s="40" t="s">
        <v>73</v>
      </c>
      <c r="L11" s="40" t="s">
        <v>74</v>
      </c>
      <c r="M11" s="40" t="s">
        <v>27</v>
      </c>
      <c r="N11" s="40" t="s">
        <v>27</v>
      </c>
      <c r="O11" s="40" t="s">
        <v>26</v>
      </c>
      <c r="P11" s="43">
        <v>45662.0</v>
      </c>
      <c r="Q11" s="42">
        <v>100.0</v>
      </c>
      <c r="R11" s="40" t="s">
        <v>116</v>
      </c>
      <c r="S11" s="40" t="s">
        <v>117</v>
      </c>
      <c r="T11" s="40" t="s">
        <v>103</v>
      </c>
      <c r="U11" s="41">
        <v>45914.0</v>
      </c>
      <c r="V11" s="40" t="s">
        <v>25</v>
      </c>
      <c r="W11" s="41">
        <v>45914.0</v>
      </c>
      <c r="X11" s="40" t="s">
        <v>26</v>
      </c>
      <c r="Y11" s="41">
        <v>45894.0</v>
      </c>
      <c r="Z11" s="40" t="b">
        <v>0</v>
      </c>
    </row>
    <row r="12">
      <c r="A12" s="40" t="s">
        <v>85</v>
      </c>
      <c r="B12" s="40" t="s">
        <v>118</v>
      </c>
      <c r="C12" s="40" t="s">
        <v>119</v>
      </c>
      <c r="D12" s="40" t="s">
        <v>70</v>
      </c>
      <c r="E12" s="40" t="s">
        <v>25</v>
      </c>
      <c r="F12" s="40" t="s">
        <v>101</v>
      </c>
      <c r="G12" s="40" t="s">
        <v>83</v>
      </c>
      <c r="H12" s="41">
        <v>45919.0</v>
      </c>
      <c r="I12" s="40" t="s">
        <v>25</v>
      </c>
      <c r="J12" s="42">
        <v>3.0</v>
      </c>
      <c r="K12" s="40" t="s">
        <v>73</v>
      </c>
      <c r="L12" s="40" t="s">
        <v>74</v>
      </c>
      <c r="M12" s="40" t="s">
        <v>26</v>
      </c>
      <c r="N12" s="40" t="s">
        <v>27</v>
      </c>
      <c r="O12" s="40" t="s">
        <v>24</v>
      </c>
      <c r="P12" s="40" t="s">
        <v>108</v>
      </c>
      <c r="Q12" s="42">
        <v>0.0</v>
      </c>
      <c r="R12" s="40" t="s">
        <v>120</v>
      </c>
      <c r="S12" s="40" t="s">
        <v>84</v>
      </c>
      <c r="T12" s="40" t="s">
        <v>90</v>
      </c>
      <c r="U12" s="45"/>
      <c r="V12" s="40" t="s">
        <v>27</v>
      </c>
      <c r="W12" s="41">
        <v>45914.0</v>
      </c>
      <c r="X12" s="40" t="s">
        <v>28</v>
      </c>
      <c r="Y12" s="41">
        <v>45901.0</v>
      </c>
      <c r="Z12" s="40" t="b">
        <v>0</v>
      </c>
    </row>
    <row r="13">
      <c r="A13" s="40" t="s">
        <v>85</v>
      </c>
      <c r="B13" s="40" t="s">
        <v>121</v>
      </c>
      <c r="C13" s="40" t="s">
        <v>122</v>
      </c>
      <c r="D13" s="40" t="s">
        <v>111</v>
      </c>
      <c r="E13" s="40" t="s">
        <v>25</v>
      </c>
      <c r="F13" s="40" t="s">
        <v>82</v>
      </c>
      <c r="G13" s="40" t="s">
        <v>72</v>
      </c>
      <c r="H13" s="41">
        <v>45930.0</v>
      </c>
      <c r="I13" s="40" t="s">
        <v>25</v>
      </c>
      <c r="J13" s="42">
        <v>2.0</v>
      </c>
      <c r="K13" s="40" t="s">
        <v>73</v>
      </c>
      <c r="L13" s="40" t="s">
        <v>74</v>
      </c>
      <c r="M13" s="40" t="s">
        <v>26</v>
      </c>
      <c r="N13" s="40" t="s">
        <v>27</v>
      </c>
      <c r="O13" s="40" t="s">
        <v>26</v>
      </c>
      <c r="P13" s="43">
        <v>45721.0</v>
      </c>
      <c r="Q13" s="42">
        <v>0.0</v>
      </c>
      <c r="R13" s="40" t="s">
        <v>88</v>
      </c>
      <c r="S13" s="40" t="s">
        <v>84</v>
      </c>
      <c r="T13" s="40" t="s">
        <v>103</v>
      </c>
      <c r="U13" s="41">
        <v>45914.0</v>
      </c>
      <c r="V13" s="40" t="s">
        <v>27</v>
      </c>
      <c r="W13" s="41">
        <v>45914.0</v>
      </c>
      <c r="X13" s="40" t="s">
        <v>28</v>
      </c>
      <c r="Y13" s="41">
        <v>45908.0</v>
      </c>
      <c r="Z13" s="40" t="b">
        <v>0</v>
      </c>
    </row>
    <row r="14">
      <c r="A14" s="40" t="s">
        <v>78</v>
      </c>
      <c r="B14" s="40" t="s">
        <v>123</v>
      </c>
      <c r="C14" s="40" t="s">
        <v>124</v>
      </c>
      <c r="D14" s="40" t="s">
        <v>70</v>
      </c>
      <c r="E14" s="40" t="s">
        <v>25</v>
      </c>
      <c r="F14" s="40" t="s">
        <v>71</v>
      </c>
      <c r="G14" s="40" t="s">
        <v>72</v>
      </c>
      <c r="H14" s="41">
        <v>45919.0</v>
      </c>
      <c r="I14" s="40" t="s">
        <v>25</v>
      </c>
      <c r="J14" s="42">
        <v>5.0</v>
      </c>
      <c r="K14" s="40" t="s">
        <v>73</v>
      </c>
      <c r="L14" s="40" t="s">
        <v>74</v>
      </c>
      <c r="M14" s="40" t="s">
        <v>28</v>
      </c>
      <c r="N14" s="40" t="s">
        <v>27</v>
      </c>
      <c r="O14" s="40" t="s">
        <v>26</v>
      </c>
      <c r="P14" s="40" t="s">
        <v>108</v>
      </c>
      <c r="Q14" s="42">
        <v>75.0</v>
      </c>
      <c r="R14" s="40" t="s">
        <v>120</v>
      </c>
      <c r="S14" s="40" t="s">
        <v>84</v>
      </c>
      <c r="T14" s="40" t="s">
        <v>77</v>
      </c>
      <c r="U14" s="45"/>
      <c r="V14" s="40" t="s">
        <v>25</v>
      </c>
      <c r="W14" s="41">
        <v>45914.0</v>
      </c>
      <c r="X14" s="40" t="s">
        <v>28</v>
      </c>
      <c r="Y14" s="41">
        <v>45891.0</v>
      </c>
      <c r="Z14" s="40" t="b">
        <v>0</v>
      </c>
    </row>
    <row r="15">
      <c r="A15" s="40" t="s">
        <v>78</v>
      </c>
      <c r="B15" s="40" t="s">
        <v>129</v>
      </c>
      <c r="C15" s="40" t="s">
        <v>130</v>
      </c>
      <c r="D15" s="40" t="s">
        <v>111</v>
      </c>
      <c r="E15" s="40" t="s">
        <v>26</v>
      </c>
      <c r="F15" s="40" t="s">
        <v>71</v>
      </c>
      <c r="G15" s="40" t="s">
        <v>72</v>
      </c>
      <c r="H15" s="41">
        <v>45926.0</v>
      </c>
      <c r="I15" s="40" t="s">
        <v>26</v>
      </c>
      <c r="J15" s="42">
        <v>3.0</v>
      </c>
      <c r="K15" s="40" t="s">
        <v>73</v>
      </c>
      <c r="L15" s="40" t="s">
        <v>74</v>
      </c>
      <c r="M15" s="40" t="s">
        <v>24</v>
      </c>
      <c r="N15" s="40" t="s">
        <v>25</v>
      </c>
      <c r="O15" s="40" t="s">
        <v>28</v>
      </c>
      <c r="P15" s="43">
        <v>45752.0</v>
      </c>
      <c r="Q15" s="42">
        <v>100.0</v>
      </c>
      <c r="R15" s="40" t="s">
        <v>120</v>
      </c>
      <c r="S15" s="40" t="s">
        <v>117</v>
      </c>
      <c r="T15" s="40" t="s">
        <v>90</v>
      </c>
      <c r="U15" s="41">
        <v>45914.0</v>
      </c>
      <c r="V15" s="40" t="s">
        <v>26</v>
      </c>
      <c r="W15" s="41">
        <v>45914.0</v>
      </c>
      <c r="X15" s="40" t="s">
        <v>27</v>
      </c>
      <c r="Y15" s="41">
        <v>45893.0</v>
      </c>
      <c r="Z15" s="40" t="b">
        <v>0</v>
      </c>
    </row>
    <row r="16">
      <c r="A16" s="40" t="s">
        <v>78</v>
      </c>
      <c r="B16" s="40" t="s">
        <v>131</v>
      </c>
      <c r="C16" s="40" t="s">
        <v>132</v>
      </c>
      <c r="D16" s="40" t="s">
        <v>106</v>
      </c>
      <c r="E16" s="40" t="s">
        <v>26</v>
      </c>
      <c r="F16" s="40" t="s">
        <v>115</v>
      </c>
      <c r="G16" s="40" t="s">
        <v>72</v>
      </c>
      <c r="H16" s="41">
        <v>45927.0</v>
      </c>
      <c r="I16" s="40" t="s">
        <v>26</v>
      </c>
      <c r="J16" s="42">
        <v>5.0</v>
      </c>
      <c r="K16" s="40" t="s">
        <v>73</v>
      </c>
      <c r="L16" s="40" t="s">
        <v>74</v>
      </c>
      <c r="M16" s="40" t="s">
        <v>27</v>
      </c>
      <c r="N16" s="40" t="s">
        <v>27</v>
      </c>
      <c r="O16" s="40" t="s">
        <v>25</v>
      </c>
      <c r="P16" s="43">
        <v>45721.0</v>
      </c>
      <c r="Q16" s="42">
        <v>75.0</v>
      </c>
      <c r="R16" s="40" t="s">
        <v>93</v>
      </c>
      <c r="S16" s="40" t="s">
        <v>76</v>
      </c>
      <c r="T16" s="40" t="s">
        <v>90</v>
      </c>
      <c r="U16" s="45"/>
      <c r="V16" s="40" t="s">
        <v>27</v>
      </c>
      <c r="W16" s="41">
        <v>45914.0</v>
      </c>
      <c r="X16" s="40" t="s">
        <v>27</v>
      </c>
      <c r="Y16" s="41">
        <v>45906.0</v>
      </c>
      <c r="Z16" s="40" t="b">
        <v>0</v>
      </c>
    </row>
    <row r="17">
      <c r="A17" s="40" t="s">
        <v>67</v>
      </c>
      <c r="B17" s="40" t="s">
        <v>133</v>
      </c>
      <c r="C17" s="40" t="s">
        <v>134</v>
      </c>
      <c r="D17" s="40" t="s">
        <v>106</v>
      </c>
      <c r="E17" s="40" t="s">
        <v>26</v>
      </c>
      <c r="F17" s="40" t="s">
        <v>107</v>
      </c>
      <c r="G17" s="40" t="s">
        <v>72</v>
      </c>
      <c r="H17" s="41">
        <v>45917.0</v>
      </c>
      <c r="I17" s="40" t="s">
        <v>26</v>
      </c>
      <c r="J17" s="42">
        <v>4.0</v>
      </c>
      <c r="K17" s="40" t="s">
        <v>73</v>
      </c>
      <c r="L17" s="40" t="s">
        <v>74</v>
      </c>
      <c r="M17" s="40" t="s">
        <v>25</v>
      </c>
      <c r="N17" s="40" t="s">
        <v>27</v>
      </c>
      <c r="O17" s="40" t="s">
        <v>25</v>
      </c>
      <c r="P17" s="40" t="s">
        <v>108</v>
      </c>
      <c r="Q17" s="42">
        <v>0.0</v>
      </c>
      <c r="R17" s="40" t="s">
        <v>75</v>
      </c>
      <c r="S17" s="40" t="s">
        <v>89</v>
      </c>
      <c r="T17" s="40" t="s">
        <v>77</v>
      </c>
      <c r="U17" s="45"/>
      <c r="V17" s="40" t="s">
        <v>24</v>
      </c>
      <c r="W17" s="41">
        <v>45914.0</v>
      </c>
      <c r="X17" s="40" t="s">
        <v>26</v>
      </c>
      <c r="Y17" s="41">
        <v>45893.0</v>
      </c>
      <c r="Z17" s="40" t="b">
        <v>0</v>
      </c>
    </row>
    <row r="18">
      <c r="A18" s="40" t="s">
        <v>85</v>
      </c>
      <c r="B18" s="40" t="s">
        <v>135</v>
      </c>
      <c r="C18" s="40" t="s">
        <v>136</v>
      </c>
      <c r="D18" s="40" t="s">
        <v>81</v>
      </c>
      <c r="E18" s="40" t="s">
        <v>26</v>
      </c>
      <c r="F18" s="40" t="s">
        <v>71</v>
      </c>
      <c r="G18" s="40" t="s">
        <v>72</v>
      </c>
      <c r="H18" s="41">
        <v>45932.0</v>
      </c>
      <c r="I18" s="40" t="s">
        <v>26</v>
      </c>
      <c r="J18" s="42">
        <v>2.0</v>
      </c>
      <c r="K18" s="40" t="s">
        <v>73</v>
      </c>
      <c r="L18" s="40" t="s">
        <v>74</v>
      </c>
      <c r="M18" s="40" t="s">
        <v>27</v>
      </c>
      <c r="N18" s="40" t="s">
        <v>27</v>
      </c>
      <c r="O18" s="40" t="s">
        <v>24</v>
      </c>
      <c r="P18" s="43">
        <v>45721.0</v>
      </c>
      <c r="Q18" s="42">
        <v>100.0</v>
      </c>
      <c r="R18" s="40" t="s">
        <v>88</v>
      </c>
      <c r="S18" s="40" t="s">
        <v>117</v>
      </c>
      <c r="T18" s="40" t="s">
        <v>90</v>
      </c>
      <c r="U18" s="41">
        <v>45914.0</v>
      </c>
      <c r="V18" s="40" t="s">
        <v>27</v>
      </c>
      <c r="W18" s="41">
        <v>45914.0</v>
      </c>
      <c r="X18" s="40" t="s">
        <v>27</v>
      </c>
      <c r="Y18" s="41">
        <v>45884.0</v>
      </c>
      <c r="Z18" s="40" t="b">
        <v>0</v>
      </c>
    </row>
    <row r="19">
      <c r="A19" s="40" t="s">
        <v>67</v>
      </c>
      <c r="B19" s="40" t="s">
        <v>137</v>
      </c>
      <c r="C19" s="40" t="s">
        <v>138</v>
      </c>
      <c r="D19" s="40" t="s">
        <v>106</v>
      </c>
      <c r="E19" s="40" t="s">
        <v>26</v>
      </c>
      <c r="F19" s="40" t="s">
        <v>115</v>
      </c>
      <c r="G19" s="40" t="s">
        <v>112</v>
      </c>
      <c r="H19" s="41">
        <v>45916.0</v>
      </c>
      <c r="I19" s="40" t="s">
        <v>26</v>
      </c>
      <c r="J19" s="42">
        <v>1.0</v>
      </c>
      <c r="K19" s="40" t="s">
        <v>73</v>
      </c>
      <c r="L19" s="40" t="s">
        <v>74</v>
      </c>
      <c r="M19" s="40" t="s">
        <v>27</v>
      </c>
      <c r="N19" s="40" t="s">
        <v>27</v>
      </c>
      <c r="O19" s="40" t="s">
        <v>28</v>
      </c>
      <c r="P19" s="43">
        <v>45693.0</v>
      </c>
      <c r="Q19" s="42">
        <v>50.0</v>
      </c>
      <c r="R19" s="40" t="s">
        <v>93</v>
      </c>
      <c r="S19" s="40" t="s">
        <v>76</v>
      </c>
      <c r="T19" s="40" t="s">
        <v>77</v>
      </c>
      <c r="U19" s="45"/>
      <c r="V19" s="40" t="s">
        <v>28</v>
      </c>
      <c r="W19" s="41">
        <v>45914.0</v>
      </c>
      <c r="X19" s="40" t="s">
        <v>27</v>
      </c>
      <c r="Y19" s="41">
        <v>45909.0</v>
      </c>
      <c r="Z19" s="40" t="b">
        <v>0</v>
      </c>
    </row>
    <row r="20">
      <c r="A20" s="40" t="s">
        <v>67</v>
      </c>
      <c r="B20" s="40" t="s">
        <v>139</v>
      </c>
      <c r="C20" s="40" t="s">
        <v>140</v>
      </c>
      <c r="D20" s="40" t="s">
        <v>111</v>
      </c>
      <c r="E20" s="40" t="s">
        <v>27</v>
      </c>
      <c r="F20" s="40" t="s">
        <v>71</v>
      </c>
      <c r="G20" s="40" t="s">
        <v>112</v>
      </c>
      <c r="H20" s="41">
        <v>45927.0</v>
      </c>
      <c r="I20" s="40" t="s">
        <v>27</v>
      </c>
      <c r="J20" s="42">
        <v>2.0</v>
      </c>
      <c r="K20" s="40" t="s">
        <v>73</v>
      </c>
      <c r="L20" s="40" t="s">
        <v>74</v>
      </c>
      <c r="M20" s="40" t="s">
        <v>25</v>
      </c>
      <c r="N20" s="40" t="s">
        <v>28</v>
      </c>
      <c r="O20" s="40" t="s">
        <v>25</v>
      </c>
      <c r="P20" s="43">
        <v>45693.0</v>
      </c>
      <c r="Q20" s="42">
        <v>100.0</v>
      </c>
      <c r="R20" s="40" t="s">
        <v>120</v>
      </c>
      <c r="S20" s="40" t="s">
        <v>102</v>
      </c>
      <c r="T20" s="40" t="s">
        <v>94</v>
      </c>
      <c r="U20" s="41">
        <v>45914.0</v>
      </c>
      <c r="V20" s="40" t="s">
        <v>28</v>
      </c>
      <c r="W20" s="41">
        <v>45914.0</v>
      </c>
      <c r="X20" s="40" t="s">
        <v>27</v>
      </c>
      <c r="Y20" s="41">
        <v>45895.0</v>
      </c>
      <c r="Z20" s="40" t="b">
        <v>0</v>
      </c>
    </row>
    <row r="21">
      <c r="A21" s="40" t="s">
        <v>85</v>
      </c>
      <c r="B21" s="40" t="s">
        <v>141</v>
      </c>
      <c r="C21" s="40" t="s">
        <v>142</v>
      </c>
      <c r="D21" s="40" t="s">
        <v>111</v>
      </c>
      <c r="E21" s="40" t="s">
        <v>27</v>
      </c>
      <c r="F21" s="40" t="s">
        <v>71</v>
      </c>
      <c r="G21" s="40" t="s">
        <v>83</v>
      </c>
      <c r="H21" s="41">
        <v>45932.0</v>
      </c>
      <c r="I21" s="40" t="s">
        <v>27</v>
      </c>
      <c r="J21" s="42">
        <v>1.0</v>
      </c>
      <c r="K21" s="40" t="s">
        <v>73</v>
      </c>
      <c r="L21" s="40" t="s">
        <v>74</v>
      </c>
      <c r="M21" s="40" t="s">
        <v>26</v>
      </c>
      <c r="N21" s="40" t="s">
        <v>25</v>
      </c>
      <c r="O21" s="40" t="s">
        <v>26</v>
      </c>
      <c r="P21" s="43">
        <v>45752.0</v>
      </c>
      <c r="Q21" s="42">
        <v>50.0</v>
      </c>
      <c r="R21" s="40" t="s">
        <v>116</v>
      </c>
      <c r="S21" s="40" t="s">
        <v>76</v>
      </c>
      <c r="T21" s="40" t="s">
        <v>94</v>
      </c>
      <c r="U21" s="41">
        <v>45914.0</v>
      </c>
      <c r="V21" s="40" t="s">
        <v>24</v>
      </c>
      <c r="W21" s="41">
        <v>45914.0</v>
      </c>
      <c r="X21" s="40" t="s">
        <v>25</v>
      </c>
      <c r="Y21" s="41">
        <v>45892.0</v>
      </c>
      <c r="Z21" s="40" t="b">
        <v>0</v>
      </c>
    </row>
    <row r="22">
      <c r="A22" s="40" t="s">
        <v>85</v>
      </c>
      <c r="B22" s="40" t="s">
        <v>143</v>
      </c>
      <c r="C22" s="40" t="s">
        <v>144</v>
      </c>
      <c r="D22" s="40" t="s">
        <v>111</v>
      </c>
      <c r="E22" s="40" t="s">
        <v>27</v>
      </c>
      <c r="F22" s="40" t="s">
        <v>71</v>
      </c>
      <c r="G22" s="40" t="s">
        <v>112</v>
      </c>
      <c r="H22" s="41">
        <v>45918.0</v>
      </c>
      <c r="I22" s="40" t="s">
        <v>27</v>
      </c>
      <c r="J22" s="42">
        <v>5.0</v>
      </c>
      <c r="K22" s="40" t="s">
        <v>73</v>
      </c>
      <c r="L22" s="40" t="s">
        <v>74</v>
      </c>
      <c r="M22" s="40" t="s">
        <v>26</v>
      </c>
      <c r="N22" s="40" t="s">
        <v>26</v>
      </c>
      <c r="O22" s="40" t="s">
        <v>26</v>
      </c>
      <c r="P22" s="40" t="s">
        <v>108</v>
      </c>
      <c r="Q22" s="42">
        <v>25.0</v>
      </c>
      <c r="R22" s="40" t="s">
        <v>116</v>
      </c>
      <c r="S22" s="40" t="s">
        <v>117</v>
      </c>
      <c r="T22" s="40" t="s">
        <v>77</v>
      </c>
      <c r="U22" s="45"/>
      <c r="V22" s="40" t="s">
        <v>28</v>
      </c>
      <c r="W22" s="41">
        <v>45914.0</v>
      </c>
      <c r="X22" s="40" t="s">
        <v>28</v>
      </c>
      <c r="Y22" s="41">
        <v>45894.0</v>
      </c>
      <c r="Z22" s="40" t="b">
        <v>0</v>
      </c>
    </row>
    <row r="23">
      <c r="A23" s="40" t="s">
        <v>67</v>
      </c>
      <c r="B23" s="40" t="s">
        <v>145</v>
      </c>
      <c r="C23" s="40" t="s">
        <v>146</v>
      </c>
      <c r="D23" s="40" t="s">
        <v>70</v>
      </c>
      <c r="E23" s="40" t="s">
        <v>27</v>
      </c>
      <c r="F23" s="40" t="s">
        <v>101</v>
      </c>
      <c r="G23" s="40" t="s">
        <v>112</v>
      </c>
      <c r="H23" s="41">
        <v>45918.0</v>
      </c>
      <c r="I23" s="40" t="s">
        <v>27</v>
      </c>
      <c r="J23" s="42">
        <v>2.0</v>
      </c>
      <c r="K23" s="40" t="s">
        <v>73</v>
      </c>
      <c r="L23" s="40" t="s">
        <v>74</v>
      </c>
      <c r="M23" s="40" t="s">
        <v>25</v>
      </c>
      <c r="N23" s="40" t="s">
        <v>24</v>
      </c>
      <c r="O23" s="40" t="s">
        <v>25</v>
      </c>
      <c r="P23" s="43">
        <v>45721.0</v>
      </c>
      <c r="Q23" s="42">
        <v>75.0</v>
      </c>
      <c r="R23" s="40" t="s">
        <v>120</v>
      </c>
      <c r="S23" s="40" t="s">
        <v>89</v>
      </c>
      <c r="T23" s="40" t="s">
        <v>90</v>
      </c>
      <c r="U23" s="41">
        <v>45914.0</v>
      </c>
      <c r="V23" s="40" t="s">
        <v>27</v>
      </c>
      <c r="W23" s="41">
        <v>45914.0</v>
      </c>
      <c r="X23" s="40" t="s">
        <v>26</v>
      </c>
      <c r="Y23" s="41">
        <v>45907.0</v>
      </c>
      <c r="Z23" s="40" t="b">
        <v>0</v>
      </c>
    </row>
    <row r="24">
      <c r="A24" s="40" t="s">
        <v>67</v>
      </c>
      <c r="B24" s="40" t="s">
        <v>147</v>
      </c>
      <c r="C24" s="40" t="s">
        <v>148</v>
      </c>
      <c r="D24" s="40" t="s">
        <v>106</v>
      </c>
      <c r="E24" s="40" t="s">
        <v>27</v>
      </c>
      <c r="F24" s="40" t="s">
        <v>101</v>
      </c>
      <c r="G24" s="40" t="s">
        <v>72</v>
      </c>
      <c r="H24" s="41">
        <v>45934.0</v>
      </c>
      <c r="I24" s="40" t="s">
        <v>27</v>
      </c>
      <c r="J24" s="42">
        <v>3.0</v>
      </c>
      <c r="K24" s="40" t="s">
        <v>73</v>
      </c>
      <c r="L24" s="40" t="s">
        <v>74</v>
      </c>
      <c r="M24" s="40" t="s">
        <v>26</v>
      </c>
      <c r="N24" s="40" t="s">
        <v>24</v>
      </c>
      <c r="O24" s="40" t="s">
        <v>28</v>
      </c>
      <c r="P24" s="43">
        <v>45721.0</v>
      </c>
      <c r="Q24" s="42">
        <v>25.0</v>
      </c>
      <c r="R24" s="40" t="s">
        <v>88</v>
      </c>
      <c r="S24" s="40" t="s">
        <v>89</v>
      </c>
      <c r="T24" s="40" t="s">
        <v>77</v>
      </c>
      <c r="U24" s="41">
        <v>45914.0</v>
      </c>
      <c r="V24" s="40" t="s">
        <v>25</v>
      </c>
      <c r="W24" s="41">
        <v>45914.0</v>
      </c>
      <c r="X24" s="40" t="s">
        <v>27</v>
      </c>
      <c r="Y24" s="41">
        <v>45904.0</v>
      </c>
      <c r="Z24" s="40" t="b">
        <v>0</v>
      </c>
    </row>
    <row r="25">
      <c r="A25" s="40" t="s">
        <v>67</v>
      </c>
      <c r="B25" s="40" t="s">
        <v>149</v>
      </c>
      <c r="C25" s="40" t="s">
        <v>150</v>
      </c>
      <c r="D25" s="40" t="s">
        <v>111</v>
      </c>
      <c r="E25" s="40" t="s">
        <v>27</v>
      </c>
      <c r="F25" s="40" t="s">
        <v>82</v>
      </c>
      <c r="G25" s="40" t="s">
        <v>112</v>
      </c>
      <c r="H25" s="41">
        <v>45934.0</v>
      </c>
      <c r="I25" s="40" t="s">
        <v>27</v>
      </c>
      <c r="J25" s="42">
        <v>3.0</v>
      </c>
      <c r="K25" s="40" t="s">
        <v>73</v>
      </c>
      <c r="L25" s="40" t="s">
        <v>74</v>
      </c>
      <c r="M25" s="40" t="s">
        <v>25</v>
      </c>
      <c r="N25" s="40" t="s">
        <v>26</v>
      </c>
      <c r="O25" s="40" t="s">
        <v>28</v>
      </c>
      <c r="P25" s="43">
        <v>45693.0</v>
      </c>
      <c r="Q25" s="42">
        <v>25.0</v>
      </c>
      <c r="R25" s="40" t="s">
        <v>120</v>
      </c>
      <c r="S25" s="40" t="s">
        <v>102</v>
      </c>
      <c r="T25" s="40" t="s">
        <v>94</v>
      </c>
      <c r="U25" s="41">
        <v>45914.0</v>
      </c>
      <c r="V25" s="40" t="s">
        <v>28</v>
      </c>
      <c r="W25" s="41">
        <v>45914.0</v>
      </c>
      <c r="X25" s="40" t="s">
        <v>24</v>
      </c>
      <c r="Y25" s="41">
        <v>45887.0</v>
      </c>
      <c r="Z25" s="40" t="b">
        <v>0</v>
      </c>
    </row>
    <row r="26">
      <c r="A26" s="40" t="s">
        <v>85</v>
      </c>
      <c r="B26" s="40" t="s">
        <v>151</v>
      </c>
      <c r="C26" s="40" t="s">
        <v>152</v>
      </c>
      <c r="D26" s="40" t="s">
        <v>111</v>
      </c>
      <c r="E26" s="40" t="s">
        <v>27</v>
      </c>
      <c r="F26" s="40" t="s">
        <v>82</v>
      </c>
      <c r="G26" s="40" t="s">
        <v>72</v>
      </c>
      <c r="H26" s="41">
        <v>45923.0</v>
      </c>
      <c r="I26" s="40" t="s">
        <v>27</v>
      </c>
      <c r="J26" s="42">
        <v>4.0</v>
      </c>
      <c r="K26" s="40" t="s">
        <v>73</v>
      </c>
      <c r="L26" s="40" t="s">
        <v>74</v>
      </c>
      <c r="M26" s="40" t="s">
        <v>26</v>
      </c>
      <c r="N26" s="40" t="s">
        <v>28</v>
      </c>
      <c r="O26" s="40" t="s">
        <v>28</v>
      </c>
      <c r="P26" s="40" t="s">
        <v>108</v>
      </c>
      <c r="Q26" s="42">
        <v>50.0</v>
      </c>
      <c r="R26" s="40" t="s">
        <v>93</v>
      </c>
      <c r="S26" s="40" t="s">
        <v>117</v>
      </c>
      <c r="T26" s="40" t="s">
        <v>90</v>
      </c>
      <c r="U26" s="41">
        <v>45914.0</v>
      </c>
      <c r="V26" s="40" t="s">
        <v>25</v>
      </c>
      <c r="W26" s="41">
        <v>45914.0</v>
      </c>
      <c r="X26" s="40" t="s">
        <v>28</v>
      </c>
      <c r="Y26" s="41">
        <v>45908.0</v>
      </c>
      <c r="Z26" s="40" t="b">
        <v>0</v>
      </c>
    </row>
    <row r="27">
      <c r="A27" s="40" t="s">
        <v>78</v>
      </c>
      <c r="B27" s="40" t="s">
        <v>153</v>
      </c>
      <c r="C27" s="40" t="s">
        <v>154</v>
      </c>
      <c r="D27" s="40" t="s">
        <v>106</v>
      </c>
      <c r="E27" s="40" t="s">
        <v>27</v>
      </c>
      <c r="F27" s="40" t="s">
        <v>115</v>
      </c>
      <c r="G27" s="40" t="s">
        <v>83</v>
      </c>
      <c r="H27" s="41">
        <v>45921.0</v>
      </c>
      <c r="I27" s="40" t="s">
        <v>27</v>
      </c>
      <c r="J27" s="42">
        <v>3.0</v>
      </c>
      <c r="K27" s="40" t="s">
        <v>73</v>
      </c>
      <c r="L27" s="40" t="s">
        <v>74</v>
      </c>
      <c r="M27" s="40" t="s">
        <v>24</v>
      </c>
      <c r="N27" s="40" t="s">
        <v>25</v>
      </c>
      <c r="O27" s="40" t="s">
        <v>28</v>
      </c>
      <c r="P27" s="40" t="s">
        <v>108</v>
      </c>
      <c r="Q27" s="42">
        <v>0.0</v>
      </c>
      <c r="R27" s="40" t="s">
        <v>93</v>
      </c>
      <c r="S27" s="40" t="s">
        <v>102</v>
      </c>
      <c r="T27" s="40" t="s">
        <v>90</v>
      </c>
      <c r="U27" s="41">
        <v>45914.0</v>
      </c>
      <c r="V27" s="40" t="s">
        <v>26</v>
      </c>
      <c r="W27" s="41">
        <v>45914.0</v>
      </c>
      <c r="X27" s="40" t="s">
        <v>24</v>
      </c>
      <c r="Y27" s="41">
        <v>45906.0</v>
      </c>
      <c r="Z27" s="40" t="b">
        <v>0</v>
      </c>
    </row>
    <row r="28">
      <c r="A28" s="40" t="s">
        <v>67</v>
      </c>
      <c r="B28" s="40" t="s">
        <v>159</v>
      </c>
      <c r="C28" s="40" t="s">
        <v>160</v>
      </c>
      <c r="D28" s="40" t="s">
        <v>81</v>
      </c>
      <c r="E28" s="40" t="s">
        <v>28</v>
      </c>
      <c r="F28" s="40" t="s">
        <v>101</v>
      </c>
      <c r="G28" s="40" t="s">
        <v>83</v>
      </c>
      <c r="H28" s="41">
        <v>45925.0</v>
      </c>
      <c r="I28" s="40" t="s">
        <v>28</v>
      </c>
      <c r="J28" s="42">
        <v>1.0</v>
      </c>
      <c r="K28" s="40" t="s">
        <v>73</v>
      </c>
      <c r="L28" s="40" t="s">
        <v>74</v>
      </c>
      <c r="M28" s="40" t="s">
        <v>25</v>
      </c>
      <c r="N28" s="40" t="s">
        <v>25</v>
      </c>
      <c r="O28" s="40" t="s">
        <v>26</v>
      </c>
      <c r="P28" s="43">
        <v>45721.0</v>
      </c>
      <c r="Q28" s="42">
        <v>25.0</v>
      </c>
      <c r="R28" s="40" t="s">
        <v>88</v>
      </c>
      <c r="S28" s="40" t="s">
        <v>89</v>
      </c>
      <c r="T28" s="40" t="s">
        <v>103</v>
      </c>
      <c r="U28" s="45"/>
      <c r="V28" s="40" t="s">
        <v>28</v>
      </c>
      <c r="W28" s="41">
        <v>45914.0</v>
      </c>
      <c r="X28" s="40" t="s">
        <v>28</v>
      </c>
      <c r="Y28" s="41">
        <v>45896.0</v>
      </c>
      <c r="Z28" s="40" t="b">
        <v>0</v>
      </c>
    </row>
    <row r="29">
      <c r="A29" s="40" t="s">
        <v>85</v>
      </c>
      <c r="B29" s="40" t="s">
        <v>161</v>
      </c>
      <c r="C29" s="40" t="s">
        <v>162</v>
      </c>
      <c r="D29" s="40" t="s">
        <v>81</v>
      </c>
      <c r="E29" s="40" t="s">
        <v>28</v>
      </c>
      <c r="F29" s="40" t="s">
        <v>82</v>
      </c>
      <c r="G29" s="40" t="s">
        <v>112</v>
      </c>
      <c r="H29" s="41">
        <v>45919.0</v>
      </c>
      <c r="I29" s="40" t="s">
        <v>28</v>
      </c>
      <c r="J29" s="42">
        <v>5.0</v>
      </c>
      <c r="K29" s="40" t="s">
        <v>73</v>
      </c>
      <c r="L29" s="40" t="s">
        <v>74</v>
      </c>
      <c r="M29" s="40" t="s">
        <v>27</v>
      </c>
      <c r="N29" s="40" t="s">
        <v>27</v>
      </c>
      <c r="O29" s="40" t="s">
        <v>25</v>
      </c>
      <c r="P29" s="43">
        <v>45752.0</v>
      </c>
      <c r="Q29" s="42">
        <v>50.0</v>
      </c>
      <c r="R29" s="40" t="s">
        <v>75</v>
      </c>
      <c r="S29" s="40" t="s">
        <v>117</v>
      </c>
      <c r="T29" s="40" t="s">
        <v>90</v>
      </c>
      <c r="U29" s="41">
        <v>45914.0</v>
      </c>
      <c r="V29" s="40" t="s">
        <v>28</v>
      </c>
      <c r="W29" s="41">
        <v>45914.0</v>
      </c>
      <c r="X29" s="40" t="s">
        <v>28</v>
      </c>
      <c r="Y29" s="41">
        <v>45892.0</v>
      </c>
      <c r="Z29" s="40" t="b">
        <v>0</v>
      </c>
    </row>
    <row r="30">
      <c r="A30" s="40" t="s">
        <v>78</v>
      </c>
      <c r="B30" s="40" t="s">
        <v>163</v>
      </c>
      <c r="C30" s="40" t="s">
        <v>164</v>
      </c>
      <c r="D30" s="40" t="s">
        <v>111</v>
      </c>
      <c r="E30" s="40" t="s">
        <v>28</v>
      </c>
      <c r="F30" s="40" t="s">
        <v>115</v>
      </c>
      <c r="G30" s="40" t="s">
        <v>112</v>
      </c>
      <c r="H30" s="41">
        <v>45919.0</v>
      </c>
      <c r="I30" s="40" t="s">
        <v>28</v>
      </c>
      <c r="J30" s="42">
        <v>3.0</v>
      </c>
      <c r="K30" s="40" t="s">
        <v>73</v>
      </c>
      <c r="L30" s="40" t="s">
        <v>74</v>
      </c>
      <c r="M30" s="40" t="s">
        <v>27</v>
      </c>
      <c r="N30" s="40" t="s">
        <v>27</v>
      </c>
      <c r="O30" s="40" t="s">
        <v>26</v>
      </c>
      <c r="P30" s="43">
        <v>45782.0</v>
      </c>
      <c r="Q30" s="42">
        <v>25.0</v>
      </c>
      <c r="R30" s="40" t="s">
        <v>116</v>
      </c>
      <c r="S30" s="40" t="s">
        <v>76</v>
      </c>
      <c r="T30" s="40" t="s">
        <v>90</v>
      </c>
      <c r="U30" s="45"/>
      <c r="V30" s="40" t="s">
        <v>24</v>
      </c>
      <c r="W30" s="41">
        <v>45914.0</v>
      </c>
      <c r="X30" s="40" t="s">
        <v>27</v>
      </c>
      <c r="Y30" s="41">
        <v>45885.0</v>
      </c>
      <c r="Z30" s="40" t="b">
        <v>0</v>
      </c>
    </row>
    <row r="31">
      <c r="A31" s="40" t="s">
        <v>85</v>
      </c>
      <c r="B31" s="40" t="s">
        <v>167</v>
      </c>
      <c r="C31" s="40" t="s">
        <v>168</v>
      </c>
      <c r="D31" s="40" t="s">
        <v>106</v>
      </c>
      <c r="E31" s="40" t="s">
        <v>28</v>
      </c>
      <c r="F31" s="40" t="s">
        <v>115</v>
      </c>
      <c r="G31" s="40" t="s">
        <v>83</v>
      </c>
      <c r="H31" s="41">
        <v>45920.0</v>
      </c>
      <c r="I31" s="40" t="s">
        <v>28</v>
      </c>
      <c r="J31" s="42">
        <v>5.0</v>
      </c>
      <c r="K31" s="40" t="s">
        <v>73</v>
      </c>
      <c r="L31" s="40" t="s">
        <v>74</v>
      </c>
      <c r="M31" s="40" t="s">
        <v>27</v>
      </c>
      <c r="N31" s="40" t="s">
        <v>25</v>
      </c>
      <c r="O31" s="40" t="s">
        <v>25</v>
      </c>
      <c r="P31" s="43">
        <v>45662.0</v>
      </c>
      <c r="Q31" s="42">
        <v>25.0</v>
      </c>
      <c r="R31" s="40" t="s">
        <v>88</v>
      </c>
      <c r="S31" s="40" t="s">
        <v>84</v>
      </c>
      <c r="T31" s="40" t="s">
        <v>90</v>
      </c>
      <c r="U31" s="41">
        <v>45914.0</v>
      </c>
      <c r="V31" s="40" t="s">
        <v>25</v>
      </c>
      <c r="W31" s="41">
        <v>45914.0</v>
      </c>
      <c r="X31" s="40" t="s">
        <v>28</v>
      </c>
      <c r="Y31" s="41">
        <v>45907.0</v>
      </c>
      <c r="Z31" s="40" t="b">
        <v>0</v>
      </c>
    </row>
    <row r="32">
      <c r="A32" s="40" t="s">
        <v>78</v>
      </c>
      <c r="B32" s="40" t="s">
        <v>170</v>
      </c>
      <c r="C32" s="40" t="s">
        <v>171</v>
      </c>
      <c r="D32" s="40" t="s">
        <v>70</v>
      </c>
      <c r="E32" s="40" t="s">
        <v>27</v>
      </c>
      <c r="F32" s="40" t="s">
        <v>82</v>
      </c>
      <c r="G32" s="40" t="s">
        <v>72</v>
      </c>
      <c r="H32" s="41">
        <v>45929.0</v>
      </c>
      <c r="I32" s="40" t="s">
        <v>27</v>
      </c>
      <c r="J32" s="42">
        <v>4.0</v>
      </c>
      <c r="K32" s="40" t="s">
        <v>73</v>
      </c>
      <c r="L32" s="40" t="s">
        <v>74</v>
      </c>
      <c r="M32" s="40" t="s">
        <v>24</v>
      </c>
      <c r="N32" s="40" t="s">
        <v>24</v>
      </c>
      <c r="O32" s="40" t="s">
        <v>26</v>
      </c>
      <c r="P32" s="43">
        <v>45721.0</v>
      </c>
      <c r="Q32" s="42">
        <v>25.0</v>
      </c>
      <c r="R32" s="40" t="s">
        <v>93</v>
      </c>
      <c r="S32" s="40" t="s">
        <v>102</v>
      </c>
      <c r="T32" s="40" t="s">
        <v>94</v>
      </c>
      <c r="U32" s="41">
        <v>45914.0</v>
      </c>
      <c r="V32" s="40" t="s">
        <v>25</v>
      </c>
      <c r="W32" s="41">
        <v>45914.0</v>
      </c>
      <c r="X32" s="40" t="s">
        <v>28</v>
      </c>
      <c r="Y32" s="41">
        <v>45902.0</v>
      </c>
      <c r="Z32" s="40" t="b">
        <v>0</v>
      </c>
    </row>
    <row r="33">
      <c r="A33" s="40" t="s">
        <v>78</v>
      </c>
      <c r="B33" s="40" t="s">
        <v>172</v>
      </c>
      <c r="C33" s="40" t="s">
        <v>173</v>
      </c>
      <c r="D33" s="40" t="s">
        <v>106</v>
      </c>
      <c r="E33" s="40" t="s">
        <v>25</v>
      </c>
      <c r="F33" s="40" t="s">
        <v>115</v>
      </c>
      <c r="G33" s="40" t="s">
        <v>83</v>
      </c>
      <c r="H33" s="41">
        <v>45919.0</v>
      </c>
      <c r="I33" s="40" t="s">
        <v>25</v>
      </c>
      <c r="J33" s="42">
        <v>4.0</v>
      </c>
      <c r="K33" s="40" t="s">
        <v>73</v>
      </c>
      <c r="L33" s="40" t="s">
        <v>74</v>
      </c>
      <c r="M33" s="40" t="s">
        <v>24</v>
      </c>
      <c r="N33" s="40" t="s">
        <v>24</v>
      </c>
      <c r="O33" s="40" t="s">
        <v>26</v>
      </c>
      <c r="P33" s="43">
        <v>45662.0</v>
      </c>
      <c r="Q33" s="42">
        <v>75.0</v>
      </c>
      <c r="R33" s="40" t="s">
        <v>75</v>
      </c>
      <c r="S33" s="40" t="s">
        <v>76</v>
      </c>
      <c r="T33" s="40" t="s">
        <v>77</v>
      </c>
      <c r="U33" s="45"/>
      <c r="V33" s="40" t="s">
        <v>26</v>
      </c>
      <c r="W33" s="41">
        <v>45914.0</v>
      </c>
      <c r="X33" s="40" t="s">
        <v>27</v>
      </c>
      <c r="Y33" s="41">
        <v>45887.0</v>
      </c>
      <c r="Z33" s="40" t="b">
        <v>0</v>
      </c>
    </row>
    <row r="34">
      <c r="A34" s="40" t="s">
        <v>78</v>
      </c>
      <c r="B34" s="40" t="s">
        <v>174</v>
      </c>
      <c r="C34" s="40" t="s">
        <v>175</v>
      </c>
      <c r="D34" s="40" t="s">
        <v>81</v>
      </c>
      <c r="E34" s="40" t="s">
        <v>25</v>
      </c>
      <c r="F34" s="40" t="s">
        <v>101</v>
      </c>
      <c r="G34" s="40" t="s">
        <v>83</v>
      </c>
      <c r="H34" s="41">
        <v>45926.0</v>
      </c>
      <c r="I34" s="40" t="s">
        <v>25</v>
      </c>
      <c r="J34" s="42">
        <v>5.0</v>
      </c>
      <c r="K34" s="40" t="s">
        <v>73</v>
      </c>
      <c r="L34" s="40" t="s">
        <v>74</v>
      </c>
      <c r="M34" s="40" t="s">
        <v>28</v>
      </c>
      <c r="N34" s="40" t="s">
        <v>27</v>
      </c>
      <c r="O34" s="40" t="s">
        <v>26</v>
      </c>
      <c r="P34" s="43">
        <v>45693.0</v>
      </c>
      <c r="Q34" s="42">
        <v>100.0</v>
      </c>
      <c r="R34" s="40" t="s">
        <v>120</v>
      </c>
      <c r="S34" s="40" t="s">
        <v>117</v>
      </c>
      <c r="T34" s="40" t="s">
        <v>94</v>
      </c>
      <c r="U34" s="41">
        <v>45914.0</v>
      </c>
      <c r="V34" s="40" t="s">
        <v>25</v>
      </c>
      <c r="W34" s="41">
        <v>45914.0</v>
      </c>
      <c r="X34" s="40" t="s">
        <v>24</v>
      </c>
      <c r="Y34" s="41">
        <v>45908.0</v>
      </c>
      <c r="Z34" s="40" t="b">
        <v>0</v>
      </c>
    </row>
    <row r="35">
      <c r="Z35" s="46" t="b">
        <v>0</v>
      </c>
    </row>
    <row r="36">
      <c r="Z36" s="46" t="b">
        <v>0</v>
      </c>
    </row>
    <row r="37">
      <c r="Z37" s="46" t="b">
        <v>0</v>
      </c>
    </row>
    <row r="38">
      <c r="Z38" s="46" t="b">
        <v>0</v>
      </c>
    </row>
    <row r="39">
      <c r="Z39" s="46" t="b">
        <v>0</v>
      </c>
    </row>
    <row r="40">
      <c r="Z40" s="46" t="b">
        <v>0</v>
      </c>
    </row>
    <row r="41">
      <c r="Z41" s="46" t="b">
        <v>0</v>
      </c>
    </row>
    <row r="42">
      <c r="Z42" s="46" t="b">
        <v>0</v>
      </c>
    </row>
    <row r="43">
      <c r="Z43" s="46" t="b">
        <v>0</v>
      </c>
    </row>
    <row r="44">
      <c r="Z44" s="46" t="b">
        <v>0</v>
      </c>
    </row>
    <row r="45">
      <c r="Z45" s="46" t="b">
        <v>0</v>
      </c>
    </row>
    <row r="46">
      <c r="Z46" s="46" t="b">
        <v>0</v>
      </c>
    </row>
  </sheetData>
  <drawing r:id="rId1"/>
</worksheet>
</file>